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Rick\Documents\Dropbox\BRICO\Classes\Preparing Fast and Accurate CMAs\"/>
    </mc:Choice>
  </mc:AlternateContent>
  <xr:revisionPtr revIDLastSave="0" documentId="13_ncr:1_{6C55C6B5-89E0-4B6F-BEB1-AFF3C61F19C3}" xr6:coauthVersionLast="47" xr6:coauthVersionMax="47" xr10:uidLastSave="{00000000-0000-0000-0000-000000000000}"/>
  <bookViews>
    <workbookView xWindow="-19320" yWindow="1995" windowWidth="19440" windowHeight="15000" xr2:uid="{00000000-000D-0000-FFFF-FFFF00000000}"/>
  </bookViews>
  <sheets>
    <sheet name="CMA" sheetId="1" r:id="rId1"/>
    <sheet name="Market Inde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3" i="1" l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O23" i="1" l="1"/>
  <c r="AN23" i="1"/>
  <c r="AM23" i="1"/>
  <c r="AL23" i="1"/>
  <c r="AK23" i="1"/>
  <c r="AJ23" i="1"/>
  <c r="AI23" i="1"/>
  <c r="AH23" i="1"/>
  <c r="AQ23" i="1" s="1"/>
  <c r="AO22" i="1"/>
  <c r="AN22" i="1"/>
  <c r="AM22" i="1"/>
  <c r="AL22" i="1"/>
  <c r="AK22" i="1"/>
  <c r="AJ22" i="1"/>
  <c r="AI22" i="1"/>
  <c r="AH22" i="1"/>
  <c r="AQ22" i="1" s="1"/>
  <c r="AO21" i="1"/>
  <c r="AN21" i="1"/>
  <c r="AM21" i="1"/>
  <c r="AL21" i="1"/>
  <c r="AK21" i="1"/>
  <c r="AJ21" i="1"/>
  <c r="AI21" i="1"/>
  <c r="AH21" i="1"/>
  <c r="AQ21" i="1" s="1"/>
  <c r="AO20" i="1"/>
  <c r="AN20" i="1"/>
  <c r="AM20" i="1"/>
  <c r="AL20" i="1"/>
  <c r="AK20" i="1"/>
  <c r="AJ20" i="1"/>
  <c r="AI20" i="1"/>
  <c r="AH20" i="1"/>
  <c r="AQ20" i="1" s="1"/>
  <c r="AO19" i="1"/>
  <c r="AN19" i="1"/>
  <c r="AM19" i="1"/>
  <c r="AL19" i="1"/>
  <c r="AK19" i="1"/>
  <c r="AJ19" i="1"/>
  <c r="AI19" i="1"/>
  <c r="AH19" i="1"/>
  <c r="AQ19" i="1" s="1"/>
  <c r="AH4" i="1" l="1"/>
  <c r="AH14" i="1"/>
  <c r="AH9" i="1"/>
  <c r="AH5" i="1"/>
  <c r="AH16" i="1"/>
  <c r="AH13" i="1"/>
  <c r="AH8" i="1"/>
  <c r="AH10" i="1"/>
  <c r="AH11" i="1"/>
  <c r="AH17" i="1"/>
  <c r="AH12" i="1"/>
  <c r="AH7" i="1"/>
  <c r="AH18" i="1"/>
  <c r="AH6" i="1"/>
  <c r="AH15" i="1"/>
  <c r="AH27" i="1" l="1"/>
  <c r="AH25" i="1"/>
  <c r="AO27" i="1" l="1"/>
  <c r="AN27" i="1"/>
  <c r="AM27" i="1"/>
  <c r="AL27" i="1"/>
  <c r="AK27" i="1"/>
  <c r="AJ27" i="1"/>
  <c r="AI27" i="1"/>
  <c r="AO25" i="1"/>
  <c r="AN25" i="1"/>
  <c r="AM25" i="1"/>
  <c r="AL25" i="1"/>
  <c r="AK25" i="1"/>
  <c r="AJ25" i="1"/>
  <c r="AI25" i="1"/>
  <c r="AO4" i="1"/>
  <c r="AN4" i="1"/>
  <c r="AM4" i="1"/>
  <c r="AL4" i="1"/>
  <c r="AK4" i="1"/>
  <c r="AJ4" i="1"/>
  <c r="AI4" i="1"/>
  <c r="AO14" i="1"/>
  <c r="AN14" i="1"/>
  <c r="AM14" i="1"/>
  <c r="AQ14" i="1" s="1"/>
  <c r="AL14" i="1"/>
  <c r="AK14" i="1"/>
  <c r="AJ14" i="1"/>
  <c r="AI14" i="1"/>
  <c r="AO9" i="1"/>
  <c r="AN9" i="1"/>
  <c r="AM9" i="1"/>
  <c r="AL9" i="1"/>
  <c r="AK9" i="1"/>
  <c r="AJ9" i="1"/>
  <c r="AI9" i="1"/>
  <c r="AO5" i="1"/>
  <c r="AN5" i="1"/>
  <c r="AM5" i="1"/>
  <c r="AL5" i="1"/>
  <c r="AK5" i="1"/>
  <c r="AJ5" i="1"/>
  <c r="AI5" i="1"/>
  <c r="AO16" i="1"/>
  <c r="AN16" i="1"/>
  <c r="AM16" i="1"/>
  <c r="AL16" i="1"/>
  <c r="AK16" i="1"/>
  <c r="AJ16" i="1"/>
  <c r="AI16" i="1"/>
  <c r="AO13" i="1"/>
  <c r="AN13" i="1"/>
  <c r="AM13" i="1"/>
  <c r="AL13" i="1"/>
  <c r="AK13" i="1"/>
  <c r="AJ13" i="1"/>
  <c r="AI13" i="1"/>
  <c r="AO8" i="1"/>
  <c r="AN8" i="1"/>
  <c r="AM8" i="1"/>
  <c r="AL8" i="1"/>
  <c r="AK8" i="1"/>
  <c r="AJ8" i="1"/>
  <c r="AI8" i="1"/>
  <c r="AO10" i="1"/>
  <c r="AN10" i="1"/>
  <c r="AM10" i="1"/>
  <c r="AL10" i="1"/>
  <c r="AK10" i="1"/>
  <c r="AJ10" i="1"/>
  <c r="AI10" i="1"/>
  <c r="AQ5" i="1" l="1"/>
  <c r="AQ16" i="1"/>
  <c r="AQ9" i="1"/>
  <c r="AQ13" i="1"/>
  <c r="AQ8" i="1"/>
  <c r="AQ10" i="1"/>
  <c r="AQ4" i="1"/>
  <c r="AQ27" i="1"/>
  <c r="AQ25" i="1"/>
  <c r="AO11" i="1"/>
  <c r="AN11" i="1"/>
  <c r="AM11" i="1"/>
  <c r="AL11" i="1"/>
  <c r="AK11" i="1"/>
  <c r="AJ11" i="1"/>
  <c r="AI11" i="1"/>
  <c r="AO6" i="1"/>
  <c r="AN6" i="1"/>
  <c r="AM6" i="1"/>
  <c r="AL6" i="1"/>
  <c r="AK6" i="1"/>
  <c r="AJ6" i="1"/>
  <c r="AI6" i="1"/>
  <c r="AI17" i="1"/>
  <c r="AJ17" i="1"/>
  <c r="AK17" i="1"/>
  <c r="AL17" i="1"/>
  <c r="AM17" i="1"/>
  <c r="AN17" i="1"/>
  <c r="AO17" i="1"/>
  <c r="AI15" i="1"/>
  <c r="AJ15" i="1"/>
  <c r="AK15" i="1"/>
  <c r="AL15" i="1"/>
  <c r="AM15" i="1"/>
  <c r="AN15" i="1"/>
  <c r="AO15" i="1"/>
  <c r="AI18" i="1"/>
  <c r="AJ18" i="1"/>
  <c r="AK18" i="1"/>
  <c r="AL18" i="1"/>
  <c r="AM18" i="1"/>
  <c r="AN18" i="1"/>
  <c r="AO18" i="1"/>
  <c r="AI7" i="1"/>
  <c r="AJ7" i="1"/>
  <c r="AK7" i="1"/>
  <c r="AL7" i="1"/>
  <c r="AM7" i="1"/>
  <c r="AN7" i="1"/>
  <c r="AO7" i="1"/>
  <c r="AI12" i="1"/>
  <c r="AJ12" i="1"/>
  <c r="AK12" i="1"/>
  <c r="AL12" i="1"/>
  <c r="AM12" i="1"/>
  <c r="AN12" i="1"/>
  <c r="AO12" i="1"/>
  <c r="AO31" i="1"/>
  <c r="AQ31" i="1"/>
  <c r="AQ6" i="1" l="1"/>
  <c r="AQ11" i="1"/>
  <c r="AQ17" i="1"/>
  <c r="AQ15" i="1"/>
  <c r="AQ18" i="1"/>
  <c r="AQ7" i="1"/>
  <c r="AQ12" i="1"/>
</calcChain>
</file>

<file path=xl/sharedStrings.xml><?xml version="1.0" encoding="utf-8"?>
<sst xmlns="http://schemas.openxmlformats.org/spreadsheetml/2006/main" count="68" uniqueCount="64">
  <si>
    <t>Acreage</t>
  </si>
  <si>
    <t>CDOM</t>
  </si>
  <si>
    <t>Subject</t>
  </si>
  <si>
    <t>BR</t>
  </si>
  <si>
    <t>Full</t>
  </si>
  <si>
    <t>Half</t>
  </si>
  <si>
    <t>Frontage</t>
  </si>
  <si>
    <t>Built</t>
  </si>
  <si>
    <t>Remod</t>
  </si>
  <si>
    <t>Price</t>
  </si>
  <si>
    <t>Owner</t>
  </si>
  <si>
    <t xml:space="preserve">Sqft </t>
  </si>
  <si>
    <t>Solds</t>
  </si>
  <si>
    <t>Actives</t>
  </si>
  <si>
    <t>Idx</t>
  </si>
  <si>
    <t>Adj $</t>
  </si>
  <si>
    <t>adjustments</t>
  </si>
  <si>
    <t>Comp $</t>
  </si>
  <si>
    <t>Gar</t>
  </si>
  <si>
    <t>weight</t>
  </si>
  <si>
    <t>Address</t>
  </si>
  <si>
    <t>Public Remarks</t>
  </si>
  <si>
    <t>Wdesc</t>
  </si>
  <si>
    <t>Sub</t>
  </si>
  <si>
    <t>TaxID</t>
  </si>
  <si>
    <t>School</t>
  </si>
  <si>
    <t>Arch</t>
  </si>
  <si>
    <t>Wname</t>
  </si>
  <si>
    <t>Btype</t>
  </si>
  <si>
    <t>Rtype</t>
  </si>
  <si>
    <t>OutB</t>
  </si>
  <si>
    <t>Pool</t>
  </si>
  <si>
    <t>Orig$</t>
  </si>
  <si>
    <t>List$</t>
  </si>
  <si>
    <t>Short</t>
  </si>
  <si>
    <t>Sold</t>
  </si>
  <si>
    <t>Acres</t>
  </si>
  <si>
    <t>Fbath</t>
  </si>
  <si>
    <t>Hbath</t>
  </si>
  <si>
    <t>FinBsmt</t>
  </si>
  <si>
    <t>Sqft</t>
  </si>
  <si>
    <t>Pending</t>
  </si>
  <si>
    <t>Other</t>
  </si>
  <si>
    <t>Case-Schiller Home Price Index - Detroit</t>
  </si>
  <si>
    <t>Absorption Rate</t>
  </si>
  <si>
    <t>sales</t>
  </si>
  <si>
    <t>months</t>
  </si>
  <si>
    <t>pendings</t>
  </si>
  <si>
    <t>actives</t>
  </si>
  <si>
    <t>min</t>
  </si>
  <si>
    <t>max</t>
  </si>
  <si>
    <t>months supply:</t>
  </si>
  <si>
    <t>This is a comparative market analysis, comparing your home to other similar sold homes and adjusting for differences to make the other homes look like your home. For example, if the</t>
  </si>
  <si>
    <t>Concessions</t>
  </si>
  <si>
    <t>The adjustments are in the columns on the right. The column on  the far right gives a relative weight to how close the comparable sale looks like your house. For example, bank sales, I typically</t>
  </si>
  <si>
    <t>The data above is from Realcomp II, Ltd and is not guaranteed. There are no warranties implied or expressed. Some data may be estimated by preparer.</t>
  </si>
  <si>
    <t>If there are significant perceived, or actual, defects in the property (title, structural, environmental, legal, etc.) then this analysis, and its conclusions, must be modified to reflect these defects.</t>
  </si>
  <si>
    <t>Conclusions:</t>
  </si>
  <si>
    <t>The buyer or seller is recommended to seek an opinion from a licensed appraiser if they want a (theoritically) more accurate and / or precise estimate of value.</t>
  </si>
  <si>
    <t>Disclosures:</t>
  </si>
  <si>
    <t>No inspection of the subject property's interior or exterior had been done at the time of this analysis was prepared.</t>
  </si>
  <si>
    <t>comparable home has one more bedroom than yours, I adjust its selling price down by $2,000. I also adjust based the date of sale using the Case-Shiller Home Price Index for Detroit  (the Idx column).</t>
  </si>
  <si>
    <t>based on the condition and quality of the subject, relative to the comparables, as well as the situations of the buyer and seller.</t>
  </si>
  <si>
    <t>weight as 0. The Comp $ column gives an estimate of the comparable sold home, as if it looked like your house and was sold today. Where the value of the subject property is generally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</si>
</sst>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#,##0"/>
    <numFmt numFmtId="166" formatCode="m/d/yy;@"/>
    <numFmt numFmtId="173" formatCode="0.000"/>
  </numFmts>
  <fonts count="2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name val="Geogrotesque Rg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1" applyNumberFormat="0" applyAlignment="0" applyProtection="0"/>
    <xf numFmtId="0" fontId="15" fillId="15" borderId="2" applyNumberFormat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1" applyNumberFormat="0" applyAlignment="0" applyProtection="0"/>
    <xf numFmtId="0" fontId="8" fillId="0" borderId="6" applyNumberFormat="0" applyFill="0" applyAlignment="0" applyProtection="0"/>
    <xf numFmtId="0" fontId="9" fillId="10" borderId="0" applyNumberFormat="0" applyBorder="0" applyAlignment="0" applyProtection="0"/>
    <xf numFmtId="0" fontId="1" fillId="0" borderId="0"/>
    <xf numFmtId="0" fontId="2" fillId="5" borderId="7" applyNumberFormat="0" applyFont="0" applyAlignment="0" applyProtection="0"/>
    <xf numFmtId="0" fontId="10" fillId="3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/>
  </cellStyleXfs>
  <cellXfs count="22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0" fillId="0" borderId="0" xfId="0" applyFont="1" applyFill="1"/>
    <xf numFmtId="0" fontId="0" fillId="0" borderId="0" xfId="0" applyNumberFormat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66" fontId="1" fillId="0" borderId="0" xfId="0" applyNumberFormat="1" applyFont="1" applyFill="1" applyBorder="1" applyProtection="1">
      <protection locked="0"/>
    </xf>
    <xf numFmtId="166" fontId="1" fillId="0" borderId="0" xfId="0" applyNumberFormat="1" applyFont="1"/>
    <xf numFmtId="164" fontId="1" fillId="0" borderId="0" xfId="0" applyNumberFormat="1" applyFont="1" applyFill="1"/>
    <xf numFmtId="165" fontId="1" fillId="0" borderId="0" xfId="0" applyNumberFormat="1" applyFont="1" applyFill="1"/>
    <xf numFmtId="14" fontId="21" fillId="0" borderId="0" xfId="0" applyNumberFormat="1" applyFont="1" applyAlignment="1">
      <alignment wrapText="1"/>
    </xf>
    <xf numFmtId="0" fontId="0" fillId="0" borderId="0" xfId="0" applyFill="1" applyAlignment="1">
      <alignment horizontal="center"/>
    </xf>
    <xf numFmtId="173" fontId="1" fillId="0" borderId="0" xfId="0" applyNumberFormat="1" applyFont="1" applyFill="1" applyBorder="1" applyProtection="1">
      <protection locked="0"/>
    </xf>
    <xf numFmtId="173" fontId="0" fillId="0" borderId="0" xfId="0" applyNumberFormat="1"/>
    <xf numFmtId="173" fontId="1" fillId="0" borderId="0" xfId="0" applyNumberFormat="1" applyFont="1"/>
  </cellXfs>
  <cellStyles count="47">
    <cellStyle name="_x000a_bidires=100_x000d_" xfId="1" xr:uid="{00000000-0005-0000-0000-000000000000}"/>
    <cellStyle name="20% - Accent1 2" xfId="2" xr:uid="{00000000-0005-0000-0000-000001000000}"/>
    <cellStyle name="20% - Accent2 2" xfId="3" xr:uid="{00000000-0005-0000-0000-000002000000}"/>
    <cellStyle name="20% - Accent3 2" xfId="4" xr:uid="{00000000-0005-0000-0000-000003000000}"/>
    <cellStyle name="20% - Accent4 2" xfId="5" xr:uid="{00000000-0005-0000-0000-000004000000}"/>
    <cellStyle name="20% - Accent5 2" xfId="6" xr:uid="{00000000-0005-0000-0000-000005000000}"/>
    <cellStyle name="20% - Accent6 2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Style 1" xfId="41" xr:uid="{00000000-0005-0000-0000-000029000000}"/>
    <cellStyle name="Style 1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  <cellStyle name="Обычный_RTS_select_issues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7.28515625" style="1" customWidth="1"/>
    <col min="2" max="2" width="21.42578125" style="1" bestFit="1" customWidth="1"/>
    <col min="3" max="3" width="10.85546875" style="1" customWidth="1"/>
    <col min="4" max="4" width="10.7109375" style="1" customWidth="1"/>
    <col min="5" max="5" width="11" style="1" customWidth="1"/>
    <col min="6" max="6" width="6.5703125" style="1" customWidth="1"/>
    <col min="7" max="7" width="13.28515625" style="1" customWidth="1"/>
    <col min="8" max="16" width="6.85546875" style="1" customWidth="1"/>
    <col min="17" max="18" width="8" style="1" bestFit="1" customWidth="1"/>
    <col min="19" max="19" width="6.5703125" style="1" customWidth="1"/>
    <col min="20" max="20" width="4" style="1" customWidth="1"/>
    <col min="21" max="21" width="4.140625" style="1" customWidth="1"/>
    <col min="22" max="22" width="8.140625" style="5" bestFit="1" customWidth="1"/>
    <col min="23" max="23" width="8" style="1" bestFit="1" customWidth="1"/>
    <col min="24" max="24" width="8" style="1" customWidth="1"/>
    <col min="25" max="25" width="6.140625" style="9" customWidth="1"/>
    <col min="26" max="26" width="3.5703125" style="1" bestFit="1" customWidth="1"/>
    <col min="27" max="27" width="5.7109375" style="1" bestFit="1" customWidth="1"/>
    <col min="28" max="28" width="5.85546875" style="1" bestFit="1" customWidth="1"/>
    <col min="29" max="29" width="4" style="1" bestFit="1" customWidth="1"/>
    <col min="30" max="30" width="8" style="1" bestFit="1" customWidth="1"/>
    <col min="31" max="31" width="5" style="1" bestFit="1" customWidth="1"/>
    <col min="32" max="32" width="5.5703125" style="1" bestFit="1" customWidth="1"/>
    <col min="33" max="33" width="7.85546875" style="1" customWidth="1"/>
    <col min="34" max="34" width="10.140625" style="1" bestFit="1" customWidth="1"/>
    <col min="35" max="35" width="7.85546875" style="1" customWidth="1"/>
    <col min="36" max="39" width="6.5703125" style="1" bestFit="1" customWidth="1"/>
    <col min="40" max="40" width="8" style="1" customWidth="1"/>
    <col min="41" max="41" width="7.5703125" style="1" bestFit="1" customWidth="1"/>
    <col min="42" max="42" width="7.5703125" style="1" customWidth="1"/>
    <col min="43" max="43" width="9.140625" style="1"/>
    <col min="44" max="44" width="6.28515625" style="1" bestFit="1" customWidth="1"/>
    <col min="45" max="16384" width="9.140625" style="1"/>
  </cols>
  <sheetData>
    <row r="1" spans="1:44">
      <c r="B1" t="s">
        <v>20</v>
      </c>
      <c r="C1" t="s">
        <v>23</v>
      </c>
      <c r="D1" t="s">
        <v>24</v>
      </c>
      <c r="E1" t="s">
        <v>25</v>
      </c>
      <c r="F1" t="s">
        <v>26</v>
      </c>
      <c r="G1" t="s">
        <v>22</v>
      </c>
      <c r="H1" t="s">
        <v>27</v>
      </c>
      <c r="I1" t="s">
        <v>6</v>
      </c>
      <c r="J1" t="s">
        <v>7</v>
      </c>
      <c r="K1" t="s">
        <v>8</v>
      </c>
      <c r="L1" t="s">
        <v>28</v>
      </c>
      <c r="M1" t="s">
        <v>29</v>
      </c>
      <c r="N1" t="s">
        <v>30</v>
      </c>
      <c r="O1" t="s">
        <v>31</v>
      </c>
      <c r="P1" t="s">
        <v>1</v>
      </c>
      <c r="Q1" t="s">
        <v>33</v>
      </c>
      <c r="R1" t="s">
        <v>32</v>
      </c>
      <c r="S1" t="s">
        <v>10</v>
      </c>
      <c r="T1" t="s">
        <v>34</v>
      </c>
      <c r="U1" t="s">
        <v>21</v>
      </c>
      <c r="V1" s="4" t="s">
        <v>35</v>
      </c>
      <c r="W1" t="s">
        <v>9</v>
      </c>
      <c r="X1" t="s">
        <v>53</v>
      </c>
      <c r="Y1" s="8" t="s">
        <v>36</v>
      </c>
      <c r="Z1" t="s">
        <v>3</v>
      </c>
      <c r="AA1" t="s">
        <v>37</v>
      </c>
      <c r="AB1" t="s">
        <v>38</v>
      </c>
      <c r="AC1" t="s">
        <v>18</v>
      </c>
      <c r="AD1" t="s">
        <v>39</v>
      </c>
      <c r="AE1" t="s">
        <v>40</v>
      </c>
      <c r="AF1" t="s">
        <v>42</v>
      </c>
      <c r="AG1" s="2" t="s">
        <v>14</v>
      </c>
      <c r="AI1" s="18" t="s">
        <v>16</v>
      </c>
      <c r="AJ1" s="18"/>
      <c r="AK1" s="18"/>
      <c r="AL1" s="18"/>
      <c r="AM1" s="18"/>
      <c r="AN1" s="18"/>
      <c r="AO1" s="18"/>
      <c r="AP1" s="10"/>
    </row>
    <row r="2" spans="1:44">
      <c r="A2" s="1" t="s">
        <v>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"/>
      <c r="W2"/>
      <c r="X2"/>
      <c r="Y2"/>
      <c r="Z2"/>
      <c r="AA2"/>
      <c r="AB2"/>
      <c r="AC2"/>
      <c r="AD2"/>
      <c r="AE2"/>
      <c r="AF2"/>
      <c r="AG2" s="2">
        <v>128.1</v>
      </c>
      <c r="AH2" s="3"/>
      <c r="AI2" s="1">
        <v>5000</v>
      </c>
      <c r="AJ2" s="1">
        <v>2000</v>
      </c>
      <c r="AK2" s="1">
        <v>8000</v>
      </c>
      <c r="AL2" s="1">
        <v>5000</v>
      </c>
      <c r="AM2" s="1">
        <v>6000</v>
      </c>
      <c r="AN2" s="1">
        <v>20</v>
      </c>
      <c r="AO2" s="1">
        <v>80</v>
      </c>
    </row>
    <row r="3" spans="1:44">
      <c r="AH3" s="3" t="s">
        <v>15</v>
      </c>
      <c r="AI3" s="1" t="s">
        <v>0</v>
      </c>
      <c r="AJ3" s="1" t="s">
        <v>3</v>
      </c>
      <c r="AK3" s="1" t="s">
        <v>4</v>
      </c>
      <c r="AL3" s="1" t="s">
        <v>5</v>
      </c>
      <c r="AM3" s="1" t="s">
        <v>18</v>
      </c>
      <c r="AN3" s="1" t="s">
        <v>39</v>
      </c>
      <c r="AO3" s="1" t="s">
        <v>11</v>
      </c>
      <c r="AP3" s="1" t="s">
        <v>42</v>
      </c>
      <c r="AQ3" s="1" t="s">
        <v>17</v>
      </c>
      <c r="AR3" s="1" t="s">
        <v>19</v>
      </c>
    </row>
    <row r="4" spans="1:44">
      <c r="A4" s="1" t="s">
        <v>12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4"/>
      <c r="W4"/>
      <c r="X4"/>
      <c r="Y4"/>
      <c r="Z4"/>
      <c r="AA4"/>
      <c r="AB4"/>
      <c r="AC4"/>
      <c r="AD4"/>
      <c r="AE4"/>
      <c r="AF4" s="12"/>
      <c r="AG4" s="2" t="e">
        <f>+VLOOKUP(V4,'Market Index'!A$2:B$361,2)</f>
        <v>#N/A</v>
      </c>
      <c r="AH4" s="3" t="e">
        <f t="shared" ref="AH4:AH18" si="0">+(W4-X4)*$AG$2/AG4</f>
        <v>#N/A</v>
      </c>
      <c r="AI4" s="1">
        <f t="shared" ref="AI4:AI18" si="1">+(Y$2-Y4)*AI$2</f>
        <v>0</v>
      </c>
      <c r="AJ4" s="1">
        <f t="shared" ref="AJ4:AJ18" si="2">+(Z$2-Z4)*AJ$2</f>
        <v>0</v>
      </c>
      <c r="AK4" s="1">
        <f t="shared" ref="AK4:AK18" si="3">+(AA$2-AA4)*AK$2</f>
        <v>0</v>
      </c>
      <c r="AL4" s="1">
        <f t="shared" ref="AL4:AL18" si="4">+(AB$2-AB4)*AL$2</f>
        <v>0</v>
      </c>
      <c r="AM4" s="1">
        <f t="shared" ref="AM4:AM18" si="5">+(AC$2-AC4)*AM$2</f>
        <v>0</v>
      </c>
      <c r="AN4" s="1">
        <f t="shared" ref="AN4:AN18" si="6">+(AD$2-AD4)*AN$2</f>
        <v>0</v>
      </c>
      <c r="AO4" s="1">
        <f t="shared" ref="AO4:AO18" si="7">+(AE$2-AE4)*AO$2</f>
        <v>0</v>
      </c>
      <c r="AQ4" s="3" t="e">
        <f t="shared" ref="AQ4:AQ18" si="8">SUM(AH4:AP4)</f>
        <v>#N/A</v>
      </c>
      <c r="AR4" s="1">
        <v>1</v>
      </c>
    </row>
    <row r="5" spans="1:44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 s="4"/>
      <c r="W5"/>
      <c r="X5"/>
      <c r="Y5"/>
      <c r="Z5"/>
      <c r="AA5"/>
      <c r="AB5"/>
      <c r="AC5"/>
      <c r="AD5"/>
      <c r="AE5"/>
      <c r="AF5" s="12"/>
      <c r="AG5" s="2" t="e">
        <f>+VLOOKUP(V5,'Market Index'!A$2:B$361,2)</f>
        <v>#N/A</v>
      </c>
      <c r="AH5" s="3" t="e">
        <f t="shared" si="0"/>
        <v>#N/A</v>
      </c>
      <c r="AI5" s="1">
        <f t="shared" si="1"/>
        <v>0</v>
      </c>
      <c r="AJ5" s="1">
        <f t="shared" si="2"/>
        <v>0</v>
      </c>
      <c r="AK5" s="1">
        <f t="shared" si="3"/>
        <v>0</v>
      </c>
      <c r="AL5" s="1">
        <f t="shared" si="4"/>
        <v>0</v>
      </c>
      <c r="AM5" s="1">
        <f t="shared" si="5"/>
        <v>0</v>
      </c>
      <c r="AN5" s="1">
        <f t="shared" si="6"/>
        <v>0</v>
      </c>
      <c r="AO5" s="1">
        <f t="shared" si="7"/>
        <v>0</v>
      </c>
      <c r="AQ5" s="3" t="e">
        <f t="shared" si="8"/>
        <v>#N/A</v>
      </c>
      <c r="AR5" s="1">
        <v>1</v>
      </c>
    </row>
    <row r="6" spans="1:44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4"/>
      <c r="W6"/>
      <c r="X6"/>
      <c r="Y6"/>
      <c r="Z6"/>
      <c r="AA6"/>
      <c r="AB6"/>
      <c r="AC6"/>
      <c r="AD6"/>
      <c r="AE6"/>
      <c r="AF6" s="12"/>
      <c r="AG6" s="2" t="e">
        <f>+VLOOKUP(V6,'Market Index'!A$2:B$361,2)</f>
        <v>#N/A</v>
      </c>
      <c r="AH6" s="3" t="e">
        <f t="shared" si="0"/>
        <v>#N/A</v>
      </c>
      <c r="AI6" s="1">
        <f t="shared" si="1"/>
        <v>0</v>
      </c>
      <c r="AJ6" s="1">
        <f t="shared" si="2"/>
        <v>0</v>
      </c>
      <c r="AK6" s="1">
        <f t="shared" si="3"/>
        <v>0</v>
      </c>
      <c r="AL6" s="1">
        <f t="shared" si="4"/>
        <v>0</v>
      </c>
      <c r="AM6" s="1">
        <f t="shared" si="5"/>
        <v>0</v>
      </c>
      <c r="AN6" s="1">
        <f t="shared" si="6"/>
        <v>0</v>
      </c>
      <c r="AO6" s="1">
        <f t="shared" si="7"/>
        <v>0</v>
      </c>
      <c r="AQ6" s="3" t="e">
        <f t="shared" si="8"/>
        <v>#N/A</v>
      </c>
      <c r="AR6" s="1">
        <v>1</v>
      </c>
    </row>
    <row r="7" spans="1:44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 s="4"/>
      <c r="W7"/>
      <c r="X7"/>
      <c r="Y7"/>
      <c r="Z7"/>
      <c r="AA7"/>
      <c r="AB7"/>
      <c r="AC7"/>
      <c r="AD7"/>
      <c r="AE7"/>
      <c r="AF7" s="12"/>
      <c r="AG7" s="2" t="e">
        <f>+VLOOKUP(V7,'Market Index'!A$2:B$361,2)</f>
        <v>#N/A</v>
      </c>
      <c r="AH7" s="3" t="e">
        <f t="shared" si="0"/>
        <v>#N/A</v>
      </c>
      <c r="AI7" s="1">
        <f t="shared" si="1"/>
        <v>0</v>
      </c>
      <c r="AJ7" s="1">
        <f t="shared" si="2"/>
        <v>0</v>
      </c>
      <c r="AK7" s="1">
        <f t="shared" si="3"/>
        <v>0</v>
      </c>
      <c r="AL7" s="1">
        <f t="shared" si="4"/>
        <v>0</v>
      </c>
      <c r="AM7" s="1">
        <f t="shared" si="5"/>
        <v>0</v>
      </c>
      <c r="AN7" s="1">
        <f t="shared" si="6"/>
        <v>0</v>
      </c>
      <c r="AO7" s="1">
        <f t="shared" si="7"/>
        <v>0</v>
      </c>
      <c r="AQ7" s="3" t="e">
        <f t="shared" si="8"/>
        <v>#N/A</v>
      </c>
      <c r="AR7" s="1">
        <v>1</v>
      </c>
    </row>
    <row r="8" spans="1:44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4"/>
      <c r="W8"/>
      <c r="X8"/>
      <c r="Y8"/>
      <c r="Z8"/>
      <c r="AA8"/>
      <c r="AB8"/>
      <c r="AC8"/>
      <c r="AD8"/>
      <c r="AE8"/>
      <c r="AF8" s="12"/>
      <c r="AG8" s="2" t="e">
        <f>+VLOOKUP(V8,'Market Index'!A$2:B$361,2)</f>
        <v>#N/A</v>
      </c>
      <c r="AH8" s="3" t="e">
        <f t="shared" si="0"/>
        <v>#N/A</v>
      </c>
      <c r="AI8" s="1">
        <f t="shared" si="1"/>
        <v>0</v>
      </c>
      <c r="AJ8" s="1">
        <f t="shared" si="2"/>
        <v>0</v>
      </c>
      <c r="AK8" s="1">
        <f t="shared" si="3"/>
        <v>0</v>
      </c>
      <c r="AL8" s="1">
        <f t="shared" si="4"/>
        <v>0</v>
      </c>
      <c r="AM8" s="1">
        <f t="shared" si="5"/>
        <v>0</v>
      </c>
      <c r="AN8" s="1">
        <f t="shared" si="6"/>
        <v>0</v>
      </c>
      <c r="AO8" s="1">
        <f t="shared" si="7"/>
        <v>0</v>
      </c>
      <c r="AQ8" s="3" t="e">
        <f t="shared" si="8"/>
        <v>#N/A</v>
      </c>
      <c r="AR8" s="1">
        <v>1</v>
      </c>
    </row>
    <row r="9" spans="1:44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4"/>
      <c r="W9"/>
      <c r="X9"/>
      <c r="Y9"/>
      <c r="Z9"/>
      <c r="AA9"/>
      <c r="AB9"/>
      <c r="AC9"/>
      <c r="AD9"/>
      <c r="AE9"/>
      <c r="AF9" s="12"/>
      <c r="AG9" s="2" t="e">
        <f>+VLOOKUP(V9,'Market Index'!A$2:B$361,2)</f>
        <v>#N/A</v>
      </c>
      <c r="AH9" s="3" t="e">
        <f t="shared" si="0"/>
        <v>#N/A</v>
      </c>
      <c r="AI9" s="1">
        <f t="shared" si="1"/>
        <v>0</v>
      </c>
      <c r="AJ9" s="1">
        <f t="shared" si="2"/>
        <v>0</v>
      </c>
      <c r="AK9" s="1">
        <f t="shared" si="3"/>
        <v>0</v>
      </c>
      <c r="AL9" s="1">
        <f t="shared" si="4"/>
        <v>0</v>
      </c>
      <c r="AM9" s="1">
        <f t="shared" si="5"/>
        <v>0</v>
      </c>
      <c r="AN9" s="1">
        <f t="shared" si="6"/>
        <v>0</v>
      </c>
      <c r="AO9" s="1">
        <f t="shared" si="7"/>
        <v>0</v>
      </c>
      <c r="AQ9" s="3" t="e">
        <f t="shared" si="8"/>
        <v>#N/A</v>
      </c>
      <c r="AR9" s="1">
        <v>1</v>
      </c>
    </row>
    <row r="10" spans="1:44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4"/>
      <c r="W10"/>
      <c r="X10"/>
      <c r="Y10"/>
      <c r="Z10"/>
      <c r="AA10"/>
      <c r="AB10"/>
      <c r="AC10"/>
      <c r="AD10"/>
      <c r="AE10"/>
      <c r="AF10" s="12"/>
      <c r="AG10" s="2" t="e">
        <f>+VLOOKUP(V10,'Market Index'!A$2:B$361,2)</f>
        <v>#N/A</v>
      </c>
      <c r="AH10" s="3" t="e">
        <f t="shared" si="0"/>
        <v>#N/A</v>
      </c>
      <c r="AI10" s="1">
        <f t="shared" si="1"/>
        <v>0</v>
      </c>
      <c r="AJ10" s="1">
        <f t="shared" si="2"/>
        <v>0</v>
      </c>
      <c r="AK10" s="1">
        <f t="shared" si="3"/>
        <v>0</v>
      </c>
      <c r="AL10" s="1">
        <f t="shared" si="4"/>
        <v>0</v>
      </c>
      <c r="AM10" s="1">
        <f t="shared" si="5"/>
        <v>0</v>
      </c>
      <c r="AN10" s="1">
        <f t="shared" si="6"/>
        <v>0</v>
      </c>
      <c r="AO10" s="1">
        <f t="shared" si="7"/>
        <v>0</v>
      </c>
      <c r="AQ10" s="3" t="e">
        <f t="shared" si="8"/>
        <v>#N/A</v>
      </c>
      <c r="AR10" s="1">
        <v>1</v>
      </c>
    </row>
    <row r="11" spans="1:44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4"/>
      <c r="W11"/>
      <c r="X11"/>
      <c r="Y11"/>
      <c r="Z11"/>
      <c r="AA11"/>
      <c r="AB11"/>
      <c r="AC11"/>
      <c r="AD11"/>
      <c r="AE11"/>
      <c r="AF11" s="12"/>
      <c r="AG11" s="2" t="e">
        <f>+VLOOKUP(V11,'Market Index'!A$2:B$361,2)</f>
        <v>#N/A</v>
      </c>
      <c r="AH11" s="3" t="e">
        <f t="shared" si="0"/>
        <v>#N/A</v>
      </c>
      <c r="AI11" s="1">
        <f t="shared" si="1"/>
        <v>0</v>
      </c>
      <c r="AJ11" s="1">
        <f t="shared" si="2"/>
        <v>0</v>
      </c>
      <c r="AK11" s="1">
        <f t="shared" si="3"/>
        <v>0</v>
      </c>
      <c r="AL11" s="1">
        <f t="shared" si="4"/>
        <v>0</v>
      </c>
      <c r="AM11" s="1">
        <f t="shared" si="5"/>
        <v>0</v>
      </c>
      <c r="AN11" s="1">
        <f t="shared" si="6"/>
        <v>0</v>
      </c>
      <c r="AO11" s="1">
        <f t="shared" si="7"/>
        <v>0</v>
      </c>
      <c r="AQ11" s="3" t="e">
        <f t="shared" si="8"/>
        <v>#N/A</v>
      </c>
      <c r="AR11" s="1">
        <v>1</v>
      </c>
    </row>
    <row r="12" spans="1:44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4"/>
      <c r="W12"/>
      <c r="X12"/>
      <c r="Y12"/>
      <c r="Z12"/>
      <c r="AA12"/>
      <c r="AB12"/>
      <c r="AC12"/>
      <c r="AD12"/>
      <c r="AE12"/>
      <c r="AG12" s="2" t="e">
        <f>+VLOOKUP(V12,'Market Index'!A$2:B$361,2)</f>
        <v>#N/A</v>
      </c>
      <c r="AH12" s="3" t="e">
        <f t="shared" si="0"/>
        <v>#N/A</v>
      </c>
      <c r="AI12" s="1">
        <f t="shared" si="1"/>
        <v>0</v>
      </c>
      <c r="AJ12" s="1">
        <f t="shared" si="2"/>
        <v>0</v>
      </c>
      <c r="AK12" s="1">
        <f t="shared" si="3"/>
        <v>0</v>
      </c>
      <c r="AL12" s="1">
        <f t="shared" si="4"/>
        <v>0</v>
      </c>
      <c r="AM12" s="1">
        <f t="shared" si="5"/>
        <v>0</v>
      </c>
      <c r="AN12" s="1">
        <f t="shared" si="6"/>
        <v>0</v>
      </c>
      <c r="AO12" s="1">
        <f t="shared" si="7"/>
        <v>0</v>
      </c>
      <c r="AQ12" s="3" t="e">
        <f t="shared" si="8"/>
        <v>#N/A</v>
      </c>
      <c r="AR12" s="1">
        <v>1</v>
      </c>
    </row>
    <row r="13" spans="1:44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4"/>
      <c r="W13"/>
      <c r="X13"/>
      <c r="Y13"/>
      <c r="Z13"/>
      <c r="AA13"/>
      <c r="AB13"/>
      <c r="AC13"/>
      <c r="AD13"/>
      <c r="AE13"/>
      <c r="AF13" s="12"/>
      <c r="AG13" s="2" t="e">
        <f>+VLOOKUP(V13,'Market Index'!A$2:B$361,2)</f>
        <v>#N/A</v>
      </c>
      <c r="AH13" s="3" t="e">
        <f t="shared" si="0"/>
        <v>#N/A</v>
      </c>
      <c r="AI13" s="1">
        <f t="shared" si="1"/>
        <v>0</v>
      </c>
      <c r="AJ13" s="1">
        <f t="shared" si="2"/>
        <v>0</v>
      </c>
      <c r="AK13" s="1">
        <f t="shared" si="3"/>
        <v>0</v>
      </c>
      <c r="AL13" s="1">
        <f t="shared" si="4"/>
        <v>0</v>
      </c>
      <c r="AM13" s="1">
        <f t="shared" si="5"/>
        <v>0</v>
      </c>
      <c r="AN13" s="1">
        <f t="shared" si="6"/>
        <v>0</v>
      </c>
      <c r="AO13" s="1">
        <f t="shared" si="7"/>
        <v>0</v>
      </c>
      <c r="AQ13" s="3" t="e">
        <f t="shared" si="8"/>
        <v>#N/A</v>
      </c>
      <c r="AR13" s="1">
        <v>1</v>
      </c>
    </row>
    <row r="14" spans="1:44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4"/>
      <c r="W14"/>
      <c r="X14"/>
      <c r="Y14"/>
      <c r="Z14"/>
      <c r="AA14"/>
      <c r="AB14"/>
      <c r="AC14"/>
      <c r="AD14"/>
      <c r="AE14"/>
      <c r="AF14" s="12"/>
      <c r="AG14" s="2" t="e">
        <f>+VLOOKUP(V14,'Market Index'!A$2:B$361,2)</f>
        <v>#N/A</v>
      </c>
      <c r="AH14" s="3" t="e">
        <f t="shared" si="0"/>
        <v>#N/A</v>
      </c>
      <c r="AI14" s="1">
        <f t="shared" si="1"/>
        <v>0</v>
      </c>
      <c r="AJ14" s="1">
        <f t="shared" si="2"/>
        <v>0</v>
      </c>
      <c r="AK14" s="1">
        <f t="shared" si="3"/>
        <v>0</v>
      </c>
      <c r="AL14" s="1">
        <f t="shared" si="4"/>
        <v>0</v>
      </c>
      <c r="AM14" s="1">
        <f t="shared" si="5"/>
        <v>0</v>
      </c>
      <c r="AN14" s="1">
        <f t="shared" si="6"/>
        <v>0</v>
      </c>
      <c r="AO14" s="1">
        <f t="shared" si="7"/>
        <v>0</v>
      </c>
      <c r="AQ14" s="3" t="e">
        <f t="shared" si="8"/>
        <v>#N/A</v>
      </c>
      <c r="AR14" s="1">
        <v>1</v>
      </c>
    </row>
    <row r="15" spans="1:44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4"/>
      <c r="W15"/>
      <c r="X15"/>
      <c r="Y15"/>
      <c r="Z15"/>
      <c r="AA15"/>
      <c r="AB15"/>
      <c r="AC15"/>
      <c r="AD15"/>
      <c r="AE15"/>
      <c r="AF15" s="12"/>
      <c r="AG15" s="2" t="e">
        <f>+VLOOKUP(V15,'Market Index'!A$2:B$361,2)</f>
        <v>#N/A</v>
      </c>
      <c r="AH15" s="3" t="e">
        <f t="shared" si="0"/>
        <v>#N/A</v>
      </c>
      <c r="AI15" s="1">
        <f t="shared" si="1"/>
        <v>0</v>
      </c>
      <c r="AJ15" s="1">
        <f t="shared" si="2"/>
        <v>0</v>
      </c>
      <c r="AK15" s="1">
        <f t="shared" si="3"/>
        <v>0</v>
      </c>
      <c r="AL15" s="1">
        <f t="shared" si="4"/>
        <v>0</v>
      </c>
      <c r="AM15" s="1">
        <f t="shared" si="5"/>
        <v>0</v>
      </c>
      <c r="AN15" s="1">
        <f t="shared" si="6"/>
        <v>0</v>
      </c>
      <c r="AO15" s="1">
        <f t="shared" si="7"/>
        <v>0</v>
      </c>
      <c r="AQ15" s="3" t="e">
        <f t="shared" si="8"/>
        <v>#N/A</v>
      </c>
      <c r="AR15" s="1">
        <v>1</v>
      </c>
    </row>
    <row r="16" spans="1:44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4"/>
      <c r="W16"/>
      <c r="X16"/>
      <c r="Y16"/>
      <c r="Z16"/>
      <c r="AA16"/>
      <c r="AB16"/>
      <c r="AC16"/>
      <c r="AD16"/>
      <c r="AE16"/>
      <c r="AF16" s="12"/>
      <c r="AG16" s="2" t="e">
        <f>+VLOOKUP(V16,'Market Index'!A$2:B$361,2)</f>
        <v>#N/A</v>
      </c>
      <c r="AH16" s="3" t="e">
        <f t="shared" si="0"/>
        <v>#N/A</v>
      </c>
      <c r="AI16" s="1">
        <f t="shared" si="1"/>
        <v>0</v>
      </c>
      <c r="AJ16" s="1">
        <f t="shared" si="2"/>
        <v>0</v>
      </c>
      <c r="AK16" s="1">
        <f t="shared" si="3"/>
        <v>0</v>
      </c>
      <c r="AL16" s="1">
        <f t="shared" si="4"/>
        <v>0</v>
      </c>
      <c r="AM16" s="1">
        <f t="shared" si="5"/>
        <v>0</v>
      </c>
      <c r="AN16" s="1">
        <f t="shared" si="6"/>
        <v>0</v>
      </c>
      <c r="AO16" s="1">
        <f t="shared" si="7"/>
        <v>0</v>
      </c>
      <c r="AQ16" s="3" t="e">
        <f t="shared" si="8"/>
        <v>#N/A</v>
      </c>
      <c r="AR16" s="1">
        <v>1</v>
      </c>
    </row>
    <row r="17" spans="1:44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4"/>
      <c r="W17"/>
      <c r="X17"/>
      <c r="Y17"/>
      <c r="Z17"/>
      <c r="AA17"/>
      <c r="AB17"/>
      <c r="AC17"/>
      <c r="AD17"/>
      <c r="AE17"/>
      <c r="AF17" s="12"/>
      <c r="AG17" s="2" t="e">
        <f>+VLOOKUP(V17,'Market Index'!A$2:B$361,2)</f>
        <v>#N/A</v>
      </c>
      <c r="AH17" s="3" t="e">
        <f t="shared" si="0"/>
        <v>#N/A</v>
      </c>
      <c r="AI17" s="1">
        <f t="shared" si="1"/>
        <v>0</v>
      </c>
      <c r="AJ17" s="1">
        <f t="shared" si="2"/>
        <v>0</v>
      </c>
      <c r="AK17" s="1">
        <f t="shared" si="3"/>
        <v>0</v>
      </c>
      <c r="AL17" s="1">
        <f t="shared" si="4"/>
        <v>0</v>
      </c>
      <c r="AM17" s="1">
        <f t="shared" si="5"/>
        <v>0</v>
      </c>
      <c r="AN17" s="1">
        <f t="shared" si="6"/>
        <v>0</v>
      </c>
      <c r="AO17" s="1">
        <f t="shared" si="7"/>
        <v>0</v>
      </c>
      <c r="AQ17" s="3" t="e">
        <f t="shared" si="8"/>
        <v>#N/A</v>
      </c>
      <c r="AR17" s="1">
        <v>1</v>
      </c>
    </row>
    <row r="18" spans="1:44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4"/>
      <c r="W18"/>
      <c r="X18"/>
      <c r="Y18"/>
      <c r="Z18"/>
      <c r="AA18"/>
      <c r="AB18"/>
      <c r="AC18"/>
      <c r="AD18"/>
      <c r="AE18"/>
      <c r="AF18" s="12"/>
      <c r="AG18" s="2" t="e">
        <f>+VLOOKUP(V18,'Market Index'!A$2:B$361,2)</f>
        <v>#N/A</v>
      </c>
      <c r="AH18" s="3" t="e">
        <f t="shared" si="0"/>
        <v>#N/A</v>
      </c>
      <c r="AI18" s="1">
        <f t="shared" si="1"/>
        <v>0</v>
      </c>
      <c r="AJ18" s="1">
        <f t="shared" si="2"/>
        <v>0</v>
      </c>
      <c r="AK18" s="1">
        <f t="shared" si="3"/>
        <v>0</v>
      </c>
      <c r="AL18" s="1">
        <f t="shared" si="4"/>
        <v>0</v>
      </c>
      <c r="AM18" s="1">
        <f t="shared" si="5"/>
        <v>0</v>
      </c>
      <c r="AN18" s="1">
        <f t="shared" si="6"/>
        <v>0</v>
      </c>
      <c r="AO18" s="1">
        <f t="shared" si="7"/>
        <v>0</v>
      </c>
      <c r="AQ18" s="3" t="e">
        <f t="shared" si="8"/>
        <v>#N/A</v>
      </c>
      <c r="AR18" s="1">
        <v>1</v>
      </c>
    </row>
    <row r="19" spans="1:44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4"/>
      <c r="W19"/>
      <c r="X19"/>
      <c r="Y19"/>
      <c r="Z19"/>
      <c r="AA19"/>
      <c r="AB19"/>
      <c r="AC19"/>
      <c r="AD19"/>
      <c r="AE19"/>
      <c r="AF19" s="12"/>
      <c r="AG19" s="2" t="e">
        <f>+VLOOKUP(V19,'Market Index'!A$2:B$361,2)</f>
        <v>#N/A</v>
      </c>
      <c r="AH19" s="3" t="e">
        <f t="shared" ref="AH19:AH23" si="9">+(W19-X19)*$AG$2/AG19</f>
        <v>#N/A</v>
      </c>
      <c r="AI19" s="1">
        <f t="shared" ref="AI19:AI23" si="10">+(Y$2-Y19)*AI$2</f>
        <v>0</v>
      </c>
      <c r="AJ19" s="1">
        <f t="shared" ref="AJ19:AJ23" si="11">+(Z$2-Z19)*AJ$2</f>
        <v>0</v>
      </c>
      <c r="AK19" s="1">
        <f t="shared" ref="AK19:AK23" si="12">+(AA$2-AA19)*AK$2</f>
        <v>0</v>
      </c>
      <c r="AL19" s="1">
        <f t="shared" ref="AL19:AL23" si="13">+(AB$2-AB19)*AL$2</f>
        <v>0</v>
      </c>
      <c r="AM19" s="1">
        <f t="shared" ref="AM19:AM23" si="14">+(AC$2-AC19)*AM$2</f>
        <v>0</v>
      </c>
      <c r="AN19" s="1">
        <f t="shared" ref="AN19:AN23" si="15">+(AD$2-AD19)*AN$2</f>
        <v>0</v>
      </c>
      <c r="AO19" s="1">
        <f t="shared" ref="AO19:AO23" si="16">+(AE$2-AE19)*AO$2</f>
        <v>0</v>
      </c>
      <c r="AQ19" s="3" t="e">
        <f t="shared" ref="AQ19:AQ23" si="17">SUM(AH19:AP19)</f>
        <v>#N/A</v>
      </c>
      <c r="AR19" s="1">
        <v>1</v>
      </c>
    </row>
    <row r="20" spans="1:44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4"/>
      <c r="W20"/>
      <c r="X20"/>
      <c r="Y20"/>
      <c r="Z20"/>
      <c r="AA20"/>
      <c r="AB20"/>
      <c r="AC20"/>
      <c r="AD20"/>
      <c r="AE20"/>
      <c r="AF20" s="12"/>
      <c r="AG20" s="2" t="e">
        <f>+VLOOKUP(V20,'Market Index'!A$2:B$361,2)</f>
        <v>#N/A</v>
      </c>
      <c r="AH20" s="3" t="e">
        <f t="shared" si="9"/>
        <v>#N/A</v>
      </c>
      <c r="AI20" s="1">
        <f t="shared" si="10"/>
        <v>0</v>
      </c>
      <c r="AJ20" s="1">
        <f t="shared" si="11"/>
        <v>0</v>
      </c>
      <c r="AK20" s="1">
        <f t="shared" si="12"/>
        <v>0</v>
      </c>
      <c r="AL20" s="1">
        <f t="shared" si="13"/>
        <v>0</v>
      </c>
      <c r="AM20" s="1">
        <f t="shared" si="14"/>
        <v>0</v>
      </c>
      <c r="AN20" s="1">
        <f t="shared" si="15"/>
        <v>0</v>
      </c>
      <c r="AO20" s="1">
        <f t="shared" si="16"/>
        <v>0</v>
      </c>
      <c r="AQ20" s="3" t="e">
        <f t="shared" si="17"/>
        <v>#N/A</v>
      </c>
      <c r="AR20" s="1">
        <v>1</v>
      </c>
    </row>
    <row r="21" spans="1:44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4"/>
      <c r="W21"/>
      <c r="X21"/>
      <c r="Y21"/>
      <c r="Z21"/>
      <c r="AA21"/>
      <c r="AB21"/>
      <c r="AC21"/>
      <c r="AD21"/>
      <c r="AE21"/>
      <c r="AF21" s="12"/>
      <c r="AG21" s="2" t="e">
        <f>+VLOOKUP(V21,'Market Index'!A$2:B$361,2)</f>
        <v>#N/A</v>
      </c>
      <c r="AH21" s="3" t="e">
        <f t="shared" si="9"/>
        <v>#N/A</v>
      </c>
      <c r="AI21" s="1">
        <f t="shared" si="10"/>
        <v>0</v>
      </c>
      <c r="AJ21" s="1">
        <f t="shared" si="11"/>
        <v>0</v>
      </c>
      <c r="AK21" s="1">
        <f t="shared" si="12"/>
        <v>0</v>
      </c>
      <c r="AL21" s="1">
        <f t="shared" si="13"/>
        <v>0</v>
      </c>
      <c r="AM21" s="1">
        <f t="shared" si="14"/>
        <v>0</v>
      </c>
      <c r="AN21" s="1">
        <f t="shared" si="15"/>
        <v>0</v>
      </c>
      <c r="AO21" s="1">
        <f t="shared" si="16"/>
        <v>0</v>
      </c>
      <c r="AQ21" s="3" t="e">
        <f t="shared" si="17"/>
        <v>#N/A</v>
      </c>
      <c r="AR21" s="1">
        <v>1</v>
      </c>
    </row>
    <row r="22" spans="1:44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4"/>
      <c r="W22"/>
      <c r="X22"/>
      <c r="Y22"/>
      <c r="Z22"/>
      <c r="AA22"/>
      <c r="AB22"/>
      <c r="AC22"/>
      <c r="AD22"/>
      <c r="AE22"/>
      <c r="AF22" s="12"/>
      <c r="AG22" s="2" t="e">
        <f>+VLOOKUP(V22,'Market Index'!A$2:B$361,2)</f>
        <v>#N/A</v>
      </c>
      <c r="AH22" s="3" t="e">
        <f t="shared" si="9"/>
        <v>#N/A</v>
      </c>
      <c r="AI22" s="1">
        <f t="shared" si="10"/>
        <v>0</v>
      </c>
      <c r="AJ22" s="1">
        <f t="shared" si="11"/>
        <v>0</v>
      </c>
      <c r="AK22" s="1">
        <f t="shared" si="12"/>
        <v>0</v>
      </c>
      <c r="AL22" s="1">
        <f t="shared" si="13"/>
        <v>0</v>
      </c>
      <c r="AM22" s="1">
        <f t="shared" si="14"/>
        <v>0</v>
      </c>
      <c r="AN22" s="1">
        <f t="shared" si="15"/>
        <v>0</v>
      </c>
      <c r="AO22" s="1">
        <f t="shared" si="16"/>
        <v>0</v>
      </c>
      <c r="AQ22" s="3" t="e">
        <f t="shared" si="17"/>
        <v>#N/A</v>
      </c>
      <c r="AR22" s="1">
        <v>1</v>
      </c>
    </row>
    <row r="23" spans="1:44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4"/>
      <c r="W23"/>
      <c r="X23"/>
      <c r="Y23"/>
      <c r="Z23"/>
      <c r="AA23"/>
      <c r="AB23"/>
      <c r="AC23"/>
      <c r="AD23"/>
      <c r="AE23"/>
      <c r="AG23" s="2" t="e">
        <f>+VLOOKUP(V23,'Market Index'!A$2:B$361,2)</f>
        <v>#N/A</v>
      </c>
      <c r="AH23" s="3" t="e">
        <f t="shared" si="9"/>
        <v>#N/A</v>
      </c>
      <c r="AI23" s="1">
        <f t="shared" si="10"/>
        <v>0</v>
      </c>
      <c r="AJ23" s="1">
        <f t="shared" si="11"/>
        <v>0</v>
      </c>
      <c r="AK23" s="1">
        <f t="shared" si="12"/>
        <v>0</v>
      </c>
      <c r="AL23" s="1">
        <f t="shared" si="13"/>
        <v>0</v>
      </c>
      <c r="AM23" s="1">
        <f t="shared" si="14"/>
        <v>0</v>
      </c>
      <c r="AN23" s="1">
        <f t="shared" si="15"/>
        <v>0</v>
      </c>
      <c r="AO23" s="1">
        <f t="shared" si="16"/>
        <v>0</v>
      </c>
      <c r="AQ23" s="3" t="e">
        <f t="shared" si="17"/>
        <v>#N/A</v>
      </c>
      <c r="AR23" s="1">
        <v>1</v>
      </c>
    </row>
    <row r="24" spans="1:44">
      <c r="AG24" s="2"/>
      <c r="AH24" s="3"/>
      <c r="AQ24" s="3"/>
    </row>
    <row r="25" spans="1:44">
      <c r="A25" s="1" t="s">
        <v>41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4"/>
      <c r="W25"/>
      <c r="X25"/>
      <c r="Y25"/>
      <c r="Z25"/>
      <c r="AA25"/>
      <c r="AB25"/>
      <c r="AC25"/>
      <c r="AD25"/>
      <c r="AE25"/>
      <c r="AF25"/>
      <c r="AG25" s="2"/>
      <c r="AH25" s="3">
        <f>+Q25</f>
        <v>0</v>
      </c>
      <c r="AI25" s="1">
        <f t="shared" ref="AI25" si="18">+(Y$2-Y25)*AI$2</f>
        <v>0</v>
      </c>
      <c r="AJ25" s="1">
        <f t="shared" ref="AJ25" si="19">+(Z$2-Z25)*AJ$2</f>
        <v>0</v>
      </c>
      <c r="AK25" s="1">
        <f t="shared" ref="AK25" si="20">+(AA$2-AA25)*AK$2</f>
        <v>0</v>
      </c>
      <c r="AL25" s="1">
        <f t="shared" ref="AL25" si="21">+(AB$2-AB25)*AL$2</f>
        <v>0</v>
      </c>
      <c r="AM25" s="1">
        <f t="shared" ref="AM25" si="22">+(AC$2-AC25)*AM$2</f>
        <v>0</v>
      </c>
      <c r="AN25" s="1">
        <f t="shared" ref="AN25" si="23">+(AD$2-AD25)*AN$2</f>
        <v>0</v>
      </c>
      <c r="AO25" s="1">
        <f t="shared" ref="AO25" si="24">+(AE$2-AE25)*AO$2</f>
        <v>0</v>
      </c>
      <c r="AQ25" s="3">
        <f t="shared" ref="AQ25" si="25">SUM(AH25:AP25)</f>
        <v>0</v>
      </c>
      <c r="AR25" s="1">
        <v>1</v>
      </c>
    </row>
    <row r="26" spans="1:44">
      <c r="AG26" s="2"/>
      <c r="AH26" s="3"/>
      <c r="AQ26" s="3"/>
    </row>
    <row r="27" spans="1:44">
      <c r="A27" s="1" t="s">
        <v>13</v>
      </c>
      <c r="B27" s="11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4"/>
      <c r="W27"/>
      <c r="X27"/>
      <c r="Y27"/>
      <c r="Z27"/>
      <c r="AA27"/>
      <c r="AB27"/>
      <c r="AC27"/>
      <c r="AD27"/>
      <c r="AE27"/>
      <c r="AF27"/>
      <c r="AG27" s="2"/>
      <c r="AH27" s="3">
        <f>+Q27</f>
        <v>0</v>
      </c>
      <c r="AI27" s="1">
        <f t="shared" ref="AI27" si="26">+(Y$2-Y27)*AI$2</f>
        <v>0</v>
      </c>
      <c r="AJ27" s="1">
        <f t="shared" ref="AJ27" si="27">+(Z$2-Z27)*AJ$2</f>
        <v>0</v>
      </c>
      <c r="AK27" s="1">
        <f t="shared" ref="AK27" si="28">+(AA$2-AA27)*AK$2</f>
        <v>0</v>
      </c>
      <c r="AL27" s="1">
        <f t="shared" ref="AL27" si="29">+(AB$2-AB27)*AL$2</f>
        <v>0</v>
      </c>
      <c r="AM27" s="1">
        <f t="shared" ref="AM27" si="30">+(AC$2-AC27)*AM$2</f>
        <v>0</v>
      </c>
      <c r="AN27" s="1">
        <f t="shared" ref="AN27" si="31">+(AD$2-AD27)*AN$2</f>
        <v>0</v>
      </c>
      <c r="AO27" s="1">
        <f t="shared" ref="AO27" si="32">+(AE$2-AE27)*AO$2</f>
        <v>0</v>
      </c>
      <c r="AQ27" s="3">
        <f t="shared" ref="AQ27" si="33">SUM(AH27:AP27)</f>
        <v>0</v>
      </c>
      <c r="AR27" s="1">
        <v>1</v>
      </c>
    </row>
    <row r="28" spans="1:44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4"/>
      <c r="W28"/>
      <c r="X28"/>
      <c r="Y28"/>
      <c r="Z28"/>
      <c r="AA28"/>
      <c r="AB28"/>
      <c r="AC28"/>
      <c r="AD28"/>
      <c r="AE28"/>
      <c r="AF28"/>
      <c r="AG28" s="2"/>
      <c r="AH28" s="3"/>
      <c r="AQ28" s="3"/>
    </row>
    <row r="29" spans="1:44">
      <c r="B29" s="7"/>
      <c r="AG29" s="2"/>
      <c r="AH29" s="3"/>
      <c r="AQ29" s="3"/>
    </row>
    <row r="30" spans="1:44">
      <c r="A30" s="12" t="s">
        <v>44</v>
      </c>
      <c r="B30" s="7"/>
      <c r="AG30" s="15"/>
      <c r="AH30" s="3"/>
      <c r="AI30" s="12"/>
      <c r="AK30" s="12"/>
      <c r="AL30" s="12" t="s">
        <v>51</v>
      </c>
      <c r="AM30" s="12"/>
      <c r="AO30" s="12" t="s">
        <v>49</v>
      </c>
      <c r="AQ30" s="16" t="s">
        <v>50</v>
      </c>
    </row>
    <row r="31" spans="1:44">
      <c r="B31" s="12"/>
      <c r="AG31" s="15" t="s">
        <v>45</v>
      </c>
      <c r="AH31" s="9">
        <v>298</v>
      </c>
      <c r="AI31" s="12" t="s">
        <v>46</v>
      </c>
      <c r="AJ31" s="1">
        <v>12</v>
      </c>
      <c r="AK31" s="12" t="s">
        <v>47</v>
      </c>
      <c r="AL31" s="1">
        <v>33</v>
      </c>
      <c r="AM31" s="12" t="s">
        <v>48</v>
      </c>
      <c r="AN31" s="1">
        <v>88</v>
      </c>
      <c r="AO31" s="2">
        <f>+AN31/((AH31+AL31)/AJ31)</f>
        <v>3.190332326283988</v>
      </c>
      <c r="AQ31" s="2">
        <f>+AN31/(AH31/AJ31)</f>
        <v>3.5436241610738257</v>
      </c>
    </row>
    <row r="32" spans="1:44">
      <c r="B32" s="12"/>
      <c r="AG32" s="15"/>
      <c r="AH32" s="9"/>
      <c r="AI32" s="12"/>
      <c r="AK32" s="12"/>
      <c r="AM32" s="12"/>
      <c r="AO32" s="2"/>
      <c r="AQ32" s="2"/>
    </row>
    <row r="33" spans="1:43">
      <c r="A33" s="12" t="s">
        <v>59</v>
      </c>
      <c r="B33" s="12"/>
      <c r="AG33" s="15"/>
      <c r="AH33" s="9"/>
      <c r="AI33" s="12"/>
      <c r="AK33" s="12"/>
      <c r="AM33" s="12"/>
      <c r="AO33" s="2"/>
      <c r="AQ33" s="2"/>
    </row>
    <row r="34" spans="1:43">
      <c r="A34" s="12"/>
      <c r="B34" s="12" t="s">
        <v>55</v>
      </c>
      <c r="AG34" s="15"/>
      <c r="AH34" s="9"/>
      <c r="AI34" s="12"/>
      <c r="AK34" s="12"/>
      <c r="AM34" s="12"/>
      <c r="AO34" s="2"/>
      <c r="AQ34" s="2"/>
    </row>
    <row r="35" spans="1:43">
      <c r="A35" s="12"/>
      <c r="B35" s="12" t="s">
        <v>56</v>
      </c>
      <c r="AG35" s="15"/>
      <c r="AH35" s="9"/>
      <c r="AI35" s="12"/>
      <c r="AK35" s="12"/>
      <c r="AM35" s="12"/>
      <c r="AO35" s="2"/>
      <c r="AQ35" s="2"/>
    </row>
    <row r="36" spans="1:43">
      <c r="A36" s="12"/>
      <c r="B36" s="12" t="s">
        <v>58</v>
      </c>
      <c r="AG36" s="15"/>
      <c r="AH36" s="9"/>
      <c r="AI36" s="12"/>
      <c r="AK36" s="12"/>
      <c r="AM36" s="12"/>
      <c r="AO36" s="2"/>
      <c r="AQ36" s="2"/>
    </row>
    <row r="37" spans="1:43">
      <c r="A37" s="12"/>
      <c r="B37" s="12" t="s">
        <v>60</v>
      </c>
      <c r="AG37" s="15"/>
      <c r="AH37" s="9"/>
      <c r="AI37" s="12"/>
      <c r="AK37" s="12"/>
      <c r="AM37" s="12"/>
      <c r="AO37" s="2"/>
      <c r="AQ37" s="2"/>
    </row>
    <row r="38" spans="1:43">
      <c r="B38" s="7"/>
      <c r="AG38" s="2"/>
      <c r="AH38" s="3"/>
      <c r="AQ38" s="3"/>
    </row>
    <row r="39" spans="1:43">
      <c r="A39" s="12" t="s">
        <v>57</v>
      </c>
      <c r="AG39" s="2"/>
      <c r="AH39" s="3"/>
      <c r="AQ39" s="3"/>
    </row>
    <row r="40" spans="1:43">
      <c r="B40" s="12" t="s">
        <v>52</v>
      </c>
      <c r="AG40" s="2"/>
      <c r="AH40" s="3"/>
      <c r="AQ40" s="3"/>
    </row>
    <row r="41" spans="1:43">
      <c r="B41" s="12" t="s">
        <v>61</v>
      </c>
      <c r="AG41" s="2"/>
      <c r="AH41" s="3"/>
      <c r="AQ41" s="3"/>
    </row>
    <row r="42" spans="1:43">
      <c r="B42" s="12" t="s">
        <v>54</v>
      </c>
      <c r="AG42" s="2"/>
      <c r="AH42" s="3"/>
      <c r="AQ42" s="3"/>
    </row>
    <row r="43" spans="1:43">
      <c r="B43" s="12" t="s">
        <v>63</v>
      </c>
      <c r="AG43" s="2"/>
      <c r="AH43" s="3"/>
      <c r="AQ43" s="3"/>
    </row>
    <row r="44" spans="1:43">
      <c r="B44" s="12" t="s">
        <v>62</v>
      </c>
      <c r="AG44" s="2"/>
      <c r="AH44" s="3"/>
      <c r="AQ44" s="3"/>
    </row>
    <row r="45" spans="1:43">
      <c r="B45" s="7"/>
      <c r="AG45" s="2"/>
      <c r="AH45" s="3"/>
      <c r="AQ45" s="3"/>
    </row>
    <row r="46" spans="1:43">
      <c r="B46" s="7"/>
      <c r="AG46" s="2"/>
      <c r="AH46" s="3"/>
      <c r="AQ46" s="3"/>
    </row>
    <row r="47" spans="1:43">
      <c r="B47" s="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4"/>
      <c r="W47"/>
      <c r="X47"/>
      <c r="Y47" s="8"/>
      <c r="Z47"/>
      <c r="AA47"/>
      <c r="AB47"/>
      <c r="AD47"/>
      <c r="AE47"/>
      <c r="AF47"/>
      <c r="AG47" s="2"/>
      <c r="AH47" s="3"/>
      <c r="AQ47" s="3"/>
    </row>
    <row r="48" spans="1:43">
      <c r="B48" s="7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4"/>
      <c r="W48"/>
      <c r="X48"/>
      <c r="Y48" s="8"/>
      <c r="Z48"/>
      <c r="AA48"/>
      <c r="AB48"/>
      <c r="AD48"/>
      <c r="AE48"/>
      <c r="AF48"/>
      <c r="AG48" s="2"/>
      <c r="AH48" s="3"/>
      <c r="AQ48" s="3"/>
    </row>
    <row r="49" spans="1:49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4"/>
      <c r="W49"/>
      <c r="X49"/>
      <c r="Y49" s="8"/>
      <c r="Z49"/>
      <c r="AA49"/>
      <c r="AB49"/>
      <c r="AE49"/>
      <c r="AF49"/>
      <c r="AG49" s="2"/>
      <c r="AH49" s="3"/>
      <c r="AQ49" s="3"/>
    </row>
    <row r="50" spans="1:49">
      <c r="AG50" s="2"/>
      <c r="AH50" s="3"/>
      <c r="AQ50" s="3"/>
    </row>
    <row r="51" spans="1:49">
      <c r="AG51" s="2"/>
      <c r="AH51" s="3"/>
      <c r="AQ51" s="3"/>
    </row>
    <row r="52" spans="1:49">
      <c r="AG52" s="2"/>
      <c r="AH52" s="3"/>
      <c r="AQ52" s="3"/>
    </row>
    <row r="53" spans="1:49">
      <c r="V53" s="6"/>
      <c r="AB53"/>
      <c r="AC53"/>
      <c r="AD53"/>
      <c r="AE53"/>
      <c r="AF53"/>
      <c r="AG53" s="2"/>
      <c r="AH53" s="3"/>
      <c r="AQ53" s="3"/>
    </row>
    <row r="54" spans="1:4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"/>
      <c r="W54" s="1"/>
      <c r="X54" s="1"/>
      <c r="Y54" s="9"/>
      <c r="Z54" s="1"/>
      <c r="AA54" s="1"/>
      <c r="AG54" s="2"/>
      <c r="AH54" s="3"/>
      <c r="AI54" s="1"/>
      <c r="AJ54" s="1"/>
      <c r="AK54" s="1"/>
      <c r="AL54" s="1"/>
      <c r="AM54" s="1"/>
      <c r="AN54" s="1"/>
      <c r="AO54" s="1"/>
      <c r="AP54" s="1"/>
      <c r="AQ54" s="3"/>
      <c r="AR54" s="1"/>
      <c r="AS54" s="1"/>
      <c r="AT54" s="1"/>
      <c r="AU54" s="1"/>
      <c r="AV54" s="1"/>
      <c r="AW54" s="1"/>
    </row>
    <row r="55" spans="1:49">
      <c r="V55" s="6"/>
      <c r="AB55"/>
      <c r="AC55"/>
      <c r="AD55"/>
      <c r="AE55"/>
      <c r="AF55"/>
      <c r="AG55" s="2"/>
      <c r="AH55" s="3"/>
      <c r="AQ55" s="3"/>
      <c r="AS55"/>
      <c r="AT55"/>
      <c r="AU55"/>
      <c r="AV55"/>
      <c r="AW55"/>
    </row>
    <row r="56" spans="1:49">
      <c r="AG56" s="2"/>
      <c r="AH56" s="3"/>
      <c r="AQ56" s="3"/>
    </row>
    <row r="57" spans="1:49">
      <c r="AG57" s="2"/>
      <c r="AH57" s="3"/>
      <c r="AQ57" s="3"/>
    </row>
    <row r="58" spans="1:49">
      <c r="AG58" s="2"/>
      <c r="AH58" s="3"/>
      <c r="AQ58" s="3"/>
    </row>
    <row r="59" spans="1:49">
      <c r="AG59" s="2"/>
      <c r="AH59" s="3"/>
      <c r="AQ59" s="3"/>
    </row>
    <row r="60" spans="1:49">
      <c r="AG60" s="2"/>
      <c r="AH60" s="3"/>
      <c r="AQ60" s="3"/>
    </row>
    <row r="61" spans="1:49">
      <c r="AG61"/>
      <c r="AH61" s="3"/>
      <c r="AQ61" s="3"/>
    </row>
    <row r="62" spans="1:49">
      <c r="AG62"/>
      <c r="AQ62" s="3"/>
    </row>
    <row r="63" spans="1:49">
      <c r="AG63"/>
      <c r="AQ63"/>
      <c r="AR63"/>
    </row>
  </sheetData>
  <sortState xmlns:xlrd2="http://schemas.microsoft.com/office/spreadsheetml/2017/richdata2" ref="B4:AR23">
    <sortCondition descending="1" ref="AR4:AR23"/>
    <sortCondition descending="1" ref="AQ4:AQ23"/>
  </sortState>
  <mergeCells count="1">
    <mergeCell ref="AI1:AO1"/>
  </mergeCells>
  <phoneticPr fontId="0" type="noConversion"/>
  <printOptions gridLines="1"/>
  <pageMargins left="0.25" right="0.25" top="1" bottom="1" header="0.5" footer="0.5"/>
  <pageSetup paperSize="5" scale="72" orientation="landscape" r:id="rId1"/>
  <headerFooter alignWithMargins="0">
    <oddHeader>&amp;LPrepared by: Richard D Bailey
Bailey Realty &amp;&amp; Investment Company&amp;CComparative Market Analysis
for 150 W Livingston&amp;R&amp;D</oddHeader>
    <oddFooter>&amp;C&amp;"Arial,Bold"&amp;12This is a market analysis, not an appraisal, and was prepared by a licensed real estate broker or associate broker, not a licensed appraiser.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0"/>
  <sheetViews>
    <sheetView topLeftCell="A345" workbookViewId="0">
      <selection activeCell="B321" sqref="B1:B1048576"/>
    </sheetView>
  </sheetViews>
  <sheetFormatPr defaultColWidth="9.140625" defaultRowHeight="12.75"/>
  <cols>
    <col min="1" max="1" width="9.140625" style="14"/>
    <col min="2" max="2" width="9.140625" style="21"/>
    <col min="3" max="16384" width="9.140625" style="11"/>
  </cols>
  <sheetData>
    <row r="1" spans="1:2">
      <c r="A1" s="13" t="s">
        <v>43</v>
      </c>
      <c r="B1" s="19"/>
    </row>
    <row r="2" spans="1:2">
      <c r="A2" s="17">
        <v>33239</v>
      </c>
      <c r="B2" s="20">
        <v>58.420805575980005</v>
      </c>
    </row>
    <row r="3" spans="1:2">
      <c r="A3" s="17">
        <v>33270</v>
      </c>
      <c r="B3" s="20">
        <v>58.132122797438001</v>
      </c>
    </row>
    <row r="4" spans="1:2">
      <c r="A4" s="17">
        <v>33298</v>
      </c>
      <c r="B4" s="20">
        <v>58.153972290979006</v>
      </c>
    </row>
    <row r="5" spans="1:2">
      <c r="A5" s="17">
        <v>33329</v>
      </c>
      <c r="B5" s="20">
        <v>58.215093505422004</v>
      </c>
    </row>
    <row r="6" spans="1:2">
      <c r="A6" s="17">
        <v>33359</v>
      </c>
      <c r="B6" s="20">
        <v>58.513590132414997</v>
      </c>
    </row>
    <row r="7" spans="1:2">
      <c r="A7" s="17">
        <v>33390</v>
      </c>
      <c r="B7" s="20">
        <v>58.805506810130005</v>
      </c>
    </row>
    <row r="8" spans="1:2">
      <c r="A8" s="17">
        <v>33420</v>
      </c>
      <c r="B8" s="20">
        <v>59.040308045430002</v>
      </c>
    </row>
    <row r="9" spans="1:2">
      <c r="A9" s="17">
        <v>33451</v>
      </c>
      <c r="B9" s="20">
        <v>59.194733380453997</v>
      </c>
    </row>
    <row r="10" spans="1:2">
      <c r="A10" s="17">
        <v>33482</v>
      </c>
      <c r="B10" s="20">
        <v>59.291017423580996</v>
      </c>
    </row>
    <row r="11" spans="1:2">
      <c r="A11" s="17">
        <v>33512</v>
      </c>
      <c r="B11" s="20">
        <v>59.540291451382998</v>
      </c>
    </row>
    <row r="12" spans="1:2">
      <c r="A12" s="17">
        <v>33543</v>
      </c>
      <c r="B12" s="20">
        <v>59.629448241185997</v>
      </c>
    </row>
    <row r="13" spans="1:2">
      <c r="A13" s="17">
        <v>33573</v>
      </c>
      <c r="B13" s="20">
        <v>59.756322425949001</v>
      </c>
    </row>
    <row r="14" spans="1:2">
      <c r="A14" s="17">
        <v>33604</v>
      </c>
      <c r="B14" s="20">
        <v>59.748947266120993</v>
      </c>
    </row>
    <row r="15" spans="1:2">
      <c r="A15" s="17">
        <v>33635</v>
      </c>
      <c r="B15" s="20">
        <v>59.844269900895007</v>
      </c>
    </row>
    <row r="16" spans="1:2">
      <c r="A16" s="17">
        <v>33664</v>
      </c>
      <c r="B16" s="20">
        <v>60.076546336119002</v>
      </c>
    </row>
    <row r="17" spans="1:2">
      <c r="A17" s="17">
        <v>33695</v>
      </c>
      <c r="B17" s="20">
        <v>60.532636967719</v>
      </c>
    </row>
    <row r="18" spans="1:2">
      <c r="A18" s="17">
        <v>33725</v>
      </c>
      <c r="B18" s="20">
        <v>60.777587462650004</v>
      </c>
    </row>
    <row r="19" spans="1:2">
      <c r="A19" s="17">
        <v>33756</v>
      </c>
      <c r="B19" s="20">
        <v>60.836953400886003</v>
      </c>
    </row>
    <row r="20" spans="1:2">
      <c r="A20" s="17">
        <v>33786</v>
      </c>
      <c r="B20" s="20">
        <v>60.895727017283001</v>
      </c>
    </row>
    <row r="21" spans="1:2">
      <c r="A21" s="17">
        <v>33817</v>
      </c>
      <c r="B21" s="20">
        <v>61.054677458562004</v>
      </c>
    </row>
    <row r="22" spans="1:2">
      <c r="A22" s="17">
        <v>33848</v>
      </c>
      <c r="B22" s="20">
        <v>61.254502233905001</v>
      </c>
    </row>
    <row r="23" spans="1:2">
      <c r="A23" s="17">
        <v>33878</v>
      </c>
      <c r="B23" s="20">
        <v>61.244375303716005</v>
      </c>
    </row>
    <row r="24" spans="1:2">
      <c r="A24" s="17">
        <v>33909</v>
      </c>
      <c r="B24" s="20">
        <v>61.271618349260997</v>
      </c>
    </row>
    <row r="25" spans="1:2">
      <c r="A25" s="17">
        <v>33939</v>
      </c>
      <c r="B25" s="20">
        <v>61.422945115017001</v>
      </c>
    </row>
    <row r="26" spans="1:2">
      <c r="A26" s="17">
        <v>33970</v>
      </c>
      <c r="B26" s="20">
        <v>61.564205465853995</v>
      </c>
    </row>
    <row r="27" spans="1:2">
      <c r="A27" s="17">
        <v>34001</v>
      </c>
      <c r="B27" s="20">
        <v>61.680515614023001</v>
      </c>
    </row>
    <row r="28" spans="1:2">
      <c r="A28" s="17">
        <v>34029</v>
      </c>
      <c r="B28" s="20">
        <v>61.696940206337004</v>
      </c>
    </row>
    <row r="29" spans="1:2">
      <c r="A29" s="17">
        <v>34060</v>
      </c>
      <c r="B29" s="20">
        <v>61.932130620184004</v>
      </c>
    </row>
    <row r="30" spans="1:2">
      <c r="A30" s="17">
        <v>34090</v>
      </c>
      <c r="B30" s="20">
        <v>62.246200696812998</v>
      </c>
    </row>
    <row r="31" spans="1:2">
      <c r="A31" s="17">
        <v>34121</v>
      </c>
      <c r="B31" s="20">
        <v>62.674786245909999</v>
      </c>
    </row>
    <row r="32" spans="1:2">
      <c r="A32" s="17">
        <v>34151</v>
      </c>
      <c r="B32" s="20">
        <v>62.960126189790003</v>
      </c>
    </row>
    <row r="33" spans="1:2">
      <c r="A33" s="17">
        <v>34182</v>
      </c>
      <c r="B33" s="20">
        <v>63.229618513246002</v>
      </c>
    </row>
    <row r="34" spans="1:2">
      <c r="A34" s="17">
        <v>34213</v>
      </c>
      <c r="B34" s="20">
        <v>63.397897094883007</v>
      </c>
    </row>
    <row r="35" spans="1:2">
      <c r="A35" s="17">
        <v>34243</v>
      </c>
      <c r="B35" s="20">
        <v>63.770559628862003</v>
      </c>
    </row>
    <row r="36" spans="1:2">
      <c r="A36" s="17">
        <v>34274</v>
      </c>
      <c r="B36" s="20">
        <v>64.176451529003998</v>
      </c>
    </row>
    <row r="37" spans="1:2">
      <c r="A37" s="17">
        <v>34304</v>
      </c>
      <c r="B37" s="20">
        <v>64.386750570825996</v>
      </c>
    </row>
    <row r="38" spans="1:2">
      <c r="A38" s="17">
        <v>34335</v>
      </c>
      <c r="B38" s="20">
        <v>64.526662506739001</v>
      </c>
    </row>
    <row r="39" spans="1:2">
      <c r="A39" s="17">
        <v>34366</v>
      </c>
      <c r="B39" s="20">
        <v>64.660295218778998</v>
      </c>
    </row>
    <row r="40" spans="1:2">
      <c r="A40" s="17">
        <v>34394</v>
      </c>
      <c r="B40" s="20">
        <v>65.083993103204008</v>
      </c>
    </row>
    <row r="41" spans="1:2">
      <c r="A41" s="17">
        <v>34425</v>
      </c>
      <c r="B41" s="20">
        <v>65.256244665417995</v>
      </c>
    </row>
    <row r="42" spans="1:2">
      <c r="A42" s="17">
        <v>34455</v>
      </c>
      <c r="B42" s="20">
        <v>65.619987111007006</v>
      </c>
    </row>
    <row r="43" spans="1:2">
      <c r="A43" s="17">
        <v>34486</v>
      </c>
      <c r="B43" s="20">
        <v>65.958582512707991</v>
      </c>
    </row>
    <row r="44" spans="1:2">
      <c r="A44" s="17">
        <v>34516</v>
      </c>
      <c r="B44" s="20">
        <v>66.375290050998004</v>
      </c>
    </row>
    <row r="45" spans="1:2">
      <c r="A45" s="17">
        <v>34547</v>
      </c>
      <c r="B45" s="20">
        <v>66.729461923307994</v>
      </c>
    </row>
    <row r="46" spans="1:2">
      <c r="A46" s="17">
        <v>34578</v>
      </c>
      <c r="B46" s="20">
        <v>67.035788967996993</v>
      </c>
    </row>
    <row r="47" spans="1:2">
      <c r="A47" s="17">
        <v>34608</v>
      </c>
      <c r="B47" s="20">
        <v>67.319372724706</v>
      </c>
    </row>
    <row r="48" spans="1:2">
      <c r="A48" s="17">
        <v>34639</v>
      </c>
      <c r="B48" s="20">
        <v>67.497472593059996</v>
      </c>
    </row>
    <row r="49" spans="1:2">
      <c r="A49" s="17">
        <v>34669</v>
      </c>
      <c r="B49" s="20">
        <v>67.938323772478995</v>
      </c>
    </row>
    <row r="50" spans="1:2">
      <c r="A50" s="17">
        <v>34700</v>
      </c>
      <c r="B50" s="20">
        <v>68.973288693365006</v>
      </c>
    </row>
    <row r="51" spans="1:2">
      <c r="A51" s="17">
        <v>34731</v>
      </c>
      <c r="B51" s="20">
        <v>70.825484838411995</v>
      </c>
    </row>
    <row r="52" spans="1:2">
      <c r="A52" s="17">
        <v>34759</v>
      </c>
      <c r="B52" s="20">
        <v>70.738984336694003</v>
      </c>
    </row>
    <row r="53" spans="1:2">
      <c r="A53" s="17">
        <v>34790</v>
      </c>
      <c r="B53" s="20">
        <v>70.189054563247993</v>
      </c>
    </row>
    <row r="54" spans="1:2">
      <c r="A54" s="17">
        <v>34820</v>
      </c>
      <c r="B54" s="20">
        <v>70.272003905100007</v>
      </c>
    </row>
    <row r="55" spans="1:2">
      <c r="A55" s="17">
        <v>34851</v>
      </c>
      <c r="B55" s="20">
        <v>70.560580459058002</v>
      </c>
    </row>
    <row r="56" spans="1:2">
      <c r="A56" s="17">
        <v>34881</v>
      </c>
      <c r="B56" s="20">
        <v>70.907044257702992</v>
      </c>
    </row>
    <row r="57" spans="1:2">
      <c r="A57" s="17">
        <v>34912</v>
      </c>
      <c r="B57" s="20">
        <v>71.367546335330999</v>
      </c>
    </row>
    <row r="58" spans="1:2">
      <c r="A58" s="17">
        <v>34943</v>
      </c>
      <c r="B58" s="20">
        <v>71.937529278704005</v>
      </c>
    </row>
    <row r="59" spans="1:2">
      <c r="A59" s="17">
        <v>34973</v>
      </c>
      <c r="B59" s="20">
        <v>72.392413924583991</v>
      </c>
    </row>
    <row r="60" spans="1:2">
      <c r="A60" s="17">
        <v>35004</v>
      </c>
      <c r="B60" s="20">
        <v>72.891683855541999</v>
      </c>
    </row>
    <row r="61" spans="1:2">
      <c r="A61" s="17">
        <v>35034</v>
      </c>
      <c r="B61" s="20">
        <v>73.205573437007999</v>
      </c>
    </row>
    <row r="62" spans="1:2">
      <c r="A62" s="17">
        <v>35065</v>
      </c>
      <c r="B62" s="20">
        <v>73.582338548863007</v>
      </c>
    </row>
    <row r="63" spans="1:2">
      <c r="A63" s="17">
        <v>35096</v>
      </c>
      <c r="B63" s="20">
        <v>74.150437485983005</v>
      </c>
    </row>
    <row r="64" spans="1:2">
      <c r="A64" s="17">
        <v>35125</v>
      </c>
      <c r="B64" s="20">
        <v>74.705688149303995</v>
      </c>
    </row>
    <row r="65" spans="1:2">
      <c r="A65" s="17">
        <v>35156</v>
      </c>
      <c r="B65" s="20">
        <v>75.408583155019997</v>
      </c>
    </row>
    <row r="66" spans="1:2">
      <c r="A66" s="17">
        <v>35186</v>
      </c>
      <c r="B66" s="20">
        <v>75.965354806828998</v>
      </c>
    </row>
    <row r="67" spans="1:2">
      <c r="A67" s="17">
        <v>35217</v>
      </c>
      <c r="B67" s="20">
        <v>76.509402383275997</v>
      </c>
    </row>
    <row r="68" spans="1:2">
      <c r="A68" s="17">
        <v>35247</v>
      </c>
      <c r="B68" s="20">
        <v>77.035771478960996</v>
      </c>
    </row>
    <row r="69" spans="1:2">
      <c r="A69" s="17">
        <v>35278</v>
      </c>
      <c r="B69" s="20">
        <v>77.594838256492011</v>
      </c>
    </row>
    <row r="70" spans="1:2">
      <c r="A70" s="17">
        <v>35309</v>
      </c>
      <c r="B70" s="20">
        <v>78.020511580811004</v>
      </c>
    </row>
    <row r="71" spans="1:2">
      <c r="A71" s="17">
        <v>35339</v>
      </c>
      <c r="B71" s="20">
        <v>78.58469635672499</v>
      </c>
    </row>
    <row r="72" spans="1:2">
      <c r="A72" s="17">
        <v>35370</v>
      </c>
      <c r="B72" s="20">
        <v>78.956569111784006</v>
      </c>
    </row>
    <row r="73" spans="1:2">
      <c r="A73" s="17">
        <v>35400</v>
      </c>
      <c r="B73" s="20">
        <v>79.170553859191003</v>
      </c>
    </row>
    <row r="74" spans="1:2">
      <c r="A74" s="17">
        <v>35431</v>
      </c>
      <c r="B74" s="20">
        <v>79.347641909361997</v>
      </c>
    </row>
    <row r="75" spans="1:2">
      <c r="A75" s="17">
        <v>35462</v>
      </c>
      <c r="B75" s="20">
        <v>79.236396891599995</v>
      </c>
    </row>
    <row r="76" spans="1:2">
      <c r="A76" s="17">
        <v>35490</v>
      </c>
      <c r="B76" s="20">
        <v>80.247435748062998</v>
      </c>
    </row>
    <row r="77" spans="1:2">
      <c r="A77" s="17">
        <v>35521</v>
      </c>
      <c r="B77" s="20">
        <v>80.974670438432</v>
      </c>
    </row>
    <row r="78" spans="1:2">
      <c r="A78" s="17">
        <v>35551</v>
      </c>
      <c r="B78" s="20">
        <v>81.727976986295005</v>
      </c>
    </row>
    <row r="79" spans="1:2">
      <c r="A79" s="17">
        <v>35582</v>
      </c>
      <c r="B79" s="20">
        <v>82.220285722018005</v>
      </c>
    </row>
    <row r="80" spans="1:2">
      <c r="A80" s="17">
        <v>35612</v>
      </c>
      <c r="B80" s="20">
        <v>82.519007730488994</v>
      </c>
    </row>
    <row r="81" spans="1:2">
      <c r="A81" s="17">
        <v>35643</v>
      </c>
      <c r="B81" s="20">
        <v>82.83688462559499</v>
      </c>
    </row>
    <row r="82" spans="1:2">
      <c r="A82" s="17">
        <v>35674</v>
      </c>
      <c r="B82" s="20">
        <v>83.480352000685997</v>
      </c>
    </row>
    <row r="83" spans="1:2">
      <c r="A83" s="17">
        <v>35704</v>
      </c>
      <c r="B83" s="20">
        <v>83.998812023549007</v>
      </c>
    </row>
    <row r="84" spans="1:2">
      <c r="A84" s="17">
        <v>35735</v>
      </c>
      <c r="B84" s="20">
        <v>84.502890259623001</v>
      </c>
    </row>
    <row r="85" spans="1:2">
      <c r="A85" s="17">
        <v>35765</v>
      </c>
      <c r="B85" s="20">
        <v>84.754108702731997</v>
      </c>
    </row>
    <row r="86" spans="1:2">
      <c r="A86" s="17">
        <v>35796</v>
      </c>
      <c r="B86" s="20">
        <v>85.183613460331003</v>
      </c>
    </row>
    <row r="87" spans="1:2">
      <c r="A87" s="17">
        <v>35827</v>
      </c>
      <c r="B87" s="20">
        <v>85.743228394533006</v>
      </c>
    </row>
    <row r="88" spans="1:2">
      <c r="A88" s="17">
        <v>35855</v>
      </c>
      <c r="B88" s="20">
        <v>86.279297302425007</v>
      </c>
    </row>
    <row r="89" spans="1:2">
      <c r="A89" s="17">
        <v>35886</v>
      </c>
      <c r="B89" s="20">
        <v>86.950354832777009</v>
      </c>
    </row>
    <row r="90" spans="1:2">
      <c r="A90" s="17">
        <v>35916</v>
      </c>
      <c r="B90" s="20">
        <v>87.585163437093996</v>
      </c>
    </row>
    <row r="91" spans="1:2">
      <c r="A91" s="17">
        <v>35947</v>
      </c>
      <c r="B91" s="20">
        <v>88.056933887878003</v>
      </c>
    </row>
    <row r="92" spans="1:2">
      <c r="A92" s="17">
        <v>35977</v>
      </c>
      <c r="B92" s="20">
        <v>88.473730276655999</v>
      </c>
    </row>
    <row r="93" spans="1:2">
      <c r="A93" s="17">
        <v>36008</v>
      </c>
      <c r="B93" s="20">
        <v>89.01199282754601</v>
      </c>
    </row>
    <row r="94" spans="1:2">
      <c r="A94" s="17">
        <v>36039</v>
      </c>
      <c r="B94" s="20">
        <v>89.445717377500998</v>
      </c>
    </row>
    <row r="95" spans="1:2">
      <c r="A95" s="17">
        <v>36069</v>
      </c>
      <c r="B95" s="20">
        <v>89.977194248575998</v>
      </c>
    </row>
    <row r="96" spans="1:2">
      <c r="A96" s="17">
        <v>36100</v>
      </c>
      <c r="B96" s="20">
        <v>90.628735575161997</v>
      </c>
    </row>
    <row r="97" spans="1:2">
      <c r="A97" s="17">
        <v>36130</v>
      </c>
      <c r="B97" s="20">
        <v>91.504575916067012</v>
      </c>
    </row>
    <row r="98" spans="1:2">
      <c r="A98" s="17">
        <v>36161</v>
      </c>
      <c r="B98" s="20">
        <v>92.433566858356002</v>
      </c>
    </row>
    <row r="99" spans="1:2">
      <c r="A99" s="17">
        <v>36192</v>
      </c>
      <c r="B99" s="20">
        <v>93.058416527926013</v>
      </c>
    </row>
    <row r="100" spans="1:2">
      <c r="A100" s="17">
        <v>36220</v>
      </c>
      <c r="B100" s="20">
        <v>93.484669981891003</v>
      </c>
    </row>
    <row r="101" spans="1:2">
      <c r="A101" s="17">
        <v>36251</v>
      </c>
      <c r="B101" s="20">
        <v>93.628538658311996</v>
      </c>
    </row>
    <row r="102" spans="1:2">
      <c r="A102" s="17">
        <v>36281</v>
      </c>
      <c r="B102" s="20">
        <v>94.215848244421991</v>
      </c>
    </row>
    <row r="103" spans="1:2">
      <c r="A103" s="17">
        <v>36312</v>
      </c>
      <c r="B103" s="20">
        <v>94.887174102595012</v>
      </c>
    </row>
    <row r="104" spans="1:2">
      <c r="A104" s="17">
        <v>36342</v>
      </c>
      <c r="B104" s="20">
        <v>95.861369252716003</v>
      </c>
    </row>
    <row r="105" spans="1:2">
      <c r="A105" s="17">
        <v>36373</v>
      </c>
      <c r="B105" s="20">
        <v>96.588973075039007</v>
      </c>
    </row>
    <row r="106" spans="1:2">
      <c r="A106" s="17">
        <v>36404</v>
      </c>
      <c r="B106" s="20">
        <v>97.410244075091995</v>
      </c>
    </row>
    <row r="107" spans="1:2">
      <c r="A107" s="17">
        <v>36434</v>
      </c>
      <c r="B107" s="20">
        <v>98.005089133764002</v>
      </c>
    </row>
    <row r="108" spans="1:2">
      <c r="A108" s="17">
        <v>36465</v>
      </c>
      <c r="B108" s="20">
        <v>98.667938153891996</v>
      </c>
    </row>
    <row r="109" spans="1:2">
      <c r="A109" s="17">
        <v>36495</v>
      </c>
      <c r="B109" s="20">
        <v>99.477957214818005</v>
      </c>
    </row>
    <row r="110" spans="1:2">
      <c r="A110" s="17">
        <v>36526</v>
      </c>
      <c r="B110" s="20">
        <v>100.14562494666201</v>
      </c>
    </row>
    <row r="111" spans="1:2">
      <c r="A111" s="17">
        <v>36557</v>
      </c>
      <c r="B111" s="20">
        <v>100.87606359890999</v>
      </c>
    </row>
    <row r="112" spans="1:2">
      <c r="A112" s="17">
        <v>36586</v>
      </c>
      <c r="B112" s="20">
        <v>101.374340466934</v>
      </c>
    </row>
    <row r="113" spans="1:2">
      <c r="A113" s="17">
        <v>36617</v>
      </c>
      <c r="B113" s="20">
        <v>101.76430333885099</v>
      </c>
    </row>
    <row r="114" spans="1:2">
      <c r="A114" s="17">
        <v>36647</v>
      </c>
      <c r="B114" s="20">
        <v>102.57836758441799</v>
      </c>
    </row>
    <row r="115" spans="1:2">
      <c r="A115" s="17">
        <v>36678</v>
      </c>
      <c r="B115" s="20">
        <v>103.27534769228399</v>
      </c>
    </row>
    <row r="116" spans="1:2">
      <c r="A116" s="17">
        <v>36708</v>
      </c>
      <c r="B116" s="20">
        <v>103.99188020710599</v>
      </c>
    </row>
    <row r="117" spans="1:2">
      <c r="A117" s="17">
        <v>36739</v>
      </c>
      <c r="B117" s="20">
        <v>104.22607302514099</v>
      </c>
    </row>
    <row r="118" spans="1:2">
      <c r="A118" s="17">
        <v>36770</v>
      </c>
      <c r="B118" s="20">
        <v>104.652181448249</v>
      </c>
    </row>
    <row r="119" spans="1:2">
      <c r="A119" s="17">
        <v>36800</v>
      </c>
      <c r="B119" s="20">
        <v>105.06157090230801</v>
      </c>
    </row>
    <row r="120" spans="1:2">
      <c r="A120" s="17">
        <v>36831</v>
      </c>
      <c r="B120" s="20">
        <v>106.09464941580799</v>
      </c>
    </row>
    <row r="121" spans="1:2">
      <c r="A121" s="17">
        <v>36861</v>
      </c>
      <c r="B121" s="20">
        <v>106.67943018377599</v>
      </c>
    </row>
    <row r="122" spans="1:2">
      <c r="A122" s="17">
        <v>36892</v>
      </c>
      <c r="B122" s="20">
        <v>107.327207609997</v>
      </c>
    </row>
    <row r="123" spans="1:2">
      <c r="A123" s="17">
        <v>36923</v>
      </c>
      <c r="B123" s="20">
        <v>107.50492271634801</v>
      </c>
    </row>
    <row r="124" spans="1:2">
      <c r="A124" s="17">
        <v>36951</v>
      </c>
      <c r="B124" s="20">
        <v>108.04108130818399</v>
      </c>
    </row>
    <row r="125" spans="1:2">
      <c r="A125" s="17">
        <v>36982</v>
      </c>
      <c r="B125" s="20">
        <v>108.39037013669201</v>
      </c>
    </row>
    <row r="126" spans="1:2">
      <c r="A126" s="17">
        <v>37012</v>
      </c>
      <c r="B126" s="20">
        <v>108.84952694560199</v>
      </c>
    </row>
    <row r="127" spans="1:2">
      <c r="A127" s="17">
        <v>37043</v>
      </c>
      <c r="B127" s="20">
        <v>109.142067144016</v>
      </c>
    </row>
    <row r="128" spans="1:2">
      <c r="A128" s="17">
        <v>37073</v>
      </c>
      <c r="B128" s="20">
        <v>109.66103801748899</v>
      </c>
    </row>
    <row r="129" spans="1:2">
      <c r="A129" s="17">
        <v>37104</v>
      </c>
      <c r="B129" s="20">
        <v>110.41281200933999</v>
      </c>
    </row>
    <row r="130" spans="1:2">
      <c r="A130" s="17">
        <v>37135</v>
      </c>
      <c r="B130" s="20">
        <v>110.852826080189</v>
      </c>
    </row>
    <row r="131" spans="1:2">
      <c r="A131" s="17">
        <v>37165</v>
      </c>
      <c r="B131" s="20">
        <v>111.10296311843901</v>
      </c>
    </row>
    <row r="132" spans="1:2">
      <c r="A132" s="17">
        <v>37196</v>
      </c>
      <c r="B132" s="20">
        <v>110.931491195874</v>
      </c>
    </row>
    <row r="133" spans="1:2">
      <c r="A133" s="17">
        <v>37226</v>
      </c>
      <c r="B133" s="20">
        <v>111.25094554565901</v>
      </c>
    </row>
    <row r="134" spans="1:2">
      <c r="A134" s="17">
        <v>37257</v>
      </c>
      <c r="B134" s="20">
        <v>111.468549393394</v>
      </c>
    </row>
    <row r="135" spans="1:2">
      <c r="A135" s="17">
        <v>37288</v>
      </c>
      <c r="B135" s="20">
        <v>112.15283735495599</v>
      </c>
    </row>
    <row r="136" spans="1:2">
      <c r="A136" s="17">
        <v>37316</v>
      </c>
      <c r="B136" s="20">
        <v>112.33533871754999</v>
      </c>
    </row>
    <row r="137" spans="1:2">
      <c r="A137" s="17">
        <v>37347</v>
      </c>
      <c r="B137" s="20">
        <v>112.32043608291201</v>
      </c>
    </row>
    <row r="138" spans="1:2">
      <c r="A138" s="17">
        <v>37377</v>
      </c>
      <c r="B138" s="20">
        <v>112.81800542854499</v>
      </c>
    </row>
    <row r="139" spans="1:2">
      <c r="A139" s="17">
        <v>37408</v>
      </c>
      <c r="B139" s="20">
        <v>113.37689256093</v>
      </c>
    </row>
    <row r="140" spans="1:2">
      <c r="A140" s="17">
        <v>37438</v>
      </c>
      <c r="B140" s="20">
        <v>114.032652625739</v>
      </c>
    </row>
    <row r="141" spans="1:2">
      <c r="A141" s="17">
        <v>37469</v>
      </c>
      <c r="B141" s="20">
        <v>114.545459138231</v>
      </c>
    </row>
    <row r="142" spans="1:2">
      <c r="A142" s="17">
        <v>37500</v>
      </c>
      <c r="B142" s="20">
        <v>114.797117304751</v>
      </c>
    </row>
    <row r="143" spans="1:2">
      <c r="A143" s="17">
        <v>37530</v>
      </c>
      <c r="B143" s="20">
        <v>114.87788961590401</v>
      </c>
    </row>
    <row r="144" spans="1:2">
      <c r="A144" s="17">
        <v>37561</v>
      </c>
      <c r="B144" s="20">
        <v>115.52709620100201</v>
      </c>
    </row>
    <row r="145" spans="1:2">
      <c r="A145" s="17">
        <v>37591</v>
      </c>
      <c r="B145" s="20">
        <v>115.60683504570601</v>
      </c>
    </row>
    <row r="146" spans="1:2">
      <c r="A146" s="17">
        <v>37622</v>
      </c>
      <c r="B146" s="20">
        <v>115.704198201792</v>
      </c>
    </row>
    <row r="147" spans="1:2">
      <c r="A147" s="17">
        <v>37653</v>
      </c>
      <c r="B147" s="20">
        <v>115.34375129204399</v>
      </c>
    </row>
    <row r="148" spans="1:2">
      <c r="A148" s="17">
        <v>37681</v>
      </c>
      <c r="B148" s="20">
        <v>116.170703165823</v>
      </c>
    </row>
    <row r="149" spans="1:2">
      <c r="A149" s="17">
        <v>37712</v>
      </c>
      <c r="B149" s="20">
        <v>117.11938122568199</v>
      </c>
    </row>
    <row r="150" spans="1:2">
      <c r="A150" s="17">
        <v>37742</v>
      </c>
      <c r="B150" s="20">
        <v>118.107720603934</v>
      </c>
    </row>
    <row r="151" spans="1:2">
      <c r="A151" s="17">
        <v>37773</v>
      </c>
      <c r="B151" s="20">
        <v>117.83907608571199</v>
      </c>
    </row>
    <row r="152" spans="1:2">
      <c r="A152" s="17">
        <v>37803</v>
      </c>
      <c r="B152" s="20">
        <v>117.79457856024901</v>
      </c>
    </row>
    <row r="153" spans="1:2">
      <c r="A153" s="17">
        <v>37834</v>
      </c>
      <c r="B153" s="20">
        <v>117.83185799524999</v>
      </c>
    </row>
    <row r="154" spans="1:2">
      <c r="A154" s="17">
        <v>37865</v>
      </c>
      <c r="B154" s="20">
        <v>118.12913867489999</v>
      </c>
    </row>
    <row r="155" spans="1:2">
      <c r="A155" s="17">
        <v>37895</v>
      </c>
      <c r="B155" s="20">
        <v>118.79794961150699</v>
      </c>
    </row>
    <row r="156" spans="1:2">
      <c r="A156" s="17">
        <v>37926</v>
      </c>
      <c r="B156" s="20">
        <v>119.11394854800899</v>
      </c>
    </row>
    <row r="157" spans="1:2">
      <c r="A157" s="17">
        <v>37956</v>
      </c>
      <c r="B157" s="20">
        <v>119.44095050736</v>
      </c>
    </row>
    <row r="158" spans="1:2">
      <c r="A158" s="17">
        <v>37987</v>
      </c>
      <c r="B158" s="20">
        <v>119.77271999640101</v>
      </c>
    </row>
    <row r="159" spans="1:2">
      <c r="A159" s="17">
        <v>38018</v>
      </c>
      <c r="B159" s="20">
        <v>120.005020949688</v>
      </c>
    </row>
    <row r="160" spans="1:2">
      <c r="A160" s="17">
        <v>38047</v>
      </c>
      <c r="B160" s="20">
        <v>120.950247968734</v>
      </c>
    </row>
    <row r="161" spans="1:2">
      <c r="A161" s="17">
        <v>38078</v>
      </c>
      <c r="B161" s="20">
        <v>121.37826686369699</v>
      </c>
    </row>
    <row r="162" spans="1:2">
      <c r="A162" s="17">
        <v>38108</v>
      </c>
      <c r="B162" s="20">
        <v>122.16738178270799</v>
      </c>
    </row>
    <row r="163" spans="1:2">
      <c r="A163" s="17">
        <v>38139</v>
      </c>
      <c r="B163" s="20">
        <v>121.804283873803</v>
      </c>
    </row>
    <row r="164" spans="1:2">
      <c r="A164" s="17">
        <v>38169</v>
      </c>
      <c r="B164" s="20">
        <v>121.600408514969</v>
      </c>
    </row>
    <row r="165" spans="1:2">
      <c r="A165" s="17">
        <v>38200</v>
      </c>
      <c r="B165" s="20">
        <v>121.60446359600201</v>
      </c>
    </row>
    <row r="166" spans="1:2">
      <c r="A166" s="17">
        <v>38231</v>
      </c>
      <c r="B166" s="20">
        <v>121.79978135921999</v>
      </c>
    </row>
    <row r="167" spans="1:2">
      <c r="A167" s="17">
        <v>38261</v>
      </c>
      <c r="B167" s="20">
        <v>122.111490380589</v>
      </c>
    </row>
    <row r="168" spans="1:2">
      <c r="A168" s="17">
        <v>38292</v>
      </c>
      <c r="B168" s="20">
        <v>122.43797407072201</v>
      </c>
    </row>
    <row r="169" spans="1:2">
      <c r="A169" s="17">
        <v>38322</v>
      </c>
      <c r="B169" s="20">
        <v>122.701690658735</v>
      </c>
    </row>
    <row r="170" spans="1:2">
      <c r="A170" s="17">
        <v>38353</v>
      </c>
      <c r="B170" s="20">
        <v>123.26482331623801</v>
      </c>
    </row>
    <row r="171" spans="1:2">
      <c r="A171" s="17">
        <v>38384</v>
      </c>
      <c r="B171" s="20">
        <v>123.956715188001</v>
      </c>
    </row>
    <row r="172" spans="1:2">
      <c r="A172" s="17">
        <v>38412</v>
      </c>
      <c r="B172" s="20">
        <v>124.76308772655001</v>
      </c>
    </row>
    <row r="173" spans="1:2">
      <c r="A173" s="17">
        <v>38443</v>
      </c>
      <c r="B173" s="20">
        <v>125.53876719598499</v>
      </c>
    </row>
    <row r="174" spans="1:2">
      <c r="A174" s="17">
        <v>38473</v>
      </c>
      <c r="B174" s="20">
        <v>126.499994051936</v>
      </c>
    </row>
    <row r="175" spans="1:2">
      <c r="A175" s="17">
        <v>38504</v>
      </c>
      <c r="B175" s="20">
        <v>125.86196045701099</v>
      </c>
    </row>
    <row r="176" spans="1:2">
      <c r="A176" s="17">
        <v>38534</v>
      </c>
      <c r="B176" s="20">
        <v>125.263990411498</v>
      </c>
    </row>
    <row r="177" spans="1:2">
      <c r="A177" s="17">
        <v>38565</v>
      </c>
      <c r="B177" s="20">
        <v>124.676460129801</v>
      </c>
    </row>
    <row r="178" spans="1:2">
      <c r="A178" s="17">
        <v>38596</v>
      </c>
      <c r="B178" s="20">
        <v>124.654587907915</v>
      </c>
    </row>
    <row r="179" spans="1:2">
      <c r="A179" s="17">
        <v>38626</v>
      </c>
      <c r="B179" s="20">
        <v>125.121344614137</v>
      </c>
    </row>
    <row r="180" spans="1:2">
      <c r="A180" s="17">
        <v>38657</v>
      </c>
      <c r="B180" s="20">
        <v>125.684966283493</v>
      </c>
    </row>
    <row r="181" spans="1:2">
      <c r="A181" s="17">
        <v>38687</v>
      </c>
      <c r="B181" s="20">
        <v>126.34379350593599</v>
      </c>
    </row>
    <row r="182" spans="1:2">
      <c r="A182" s="17">
        <v>38718</v>
      </c>
      <c r="B182" s="20">
        <v>126.872677408901</v>
      </c>
    </row>
    <row r="183" spans="1:2">
      <c r="A183" s="17">
        <v>38749</v>
      </c>
      <c r="B183" s="20">
        <v>127.30059637475901</v>
      </c>
    </row>
    <row r="184" spans="1:2">
      <c r="A184" s="17">
        <v>38777</v>
      </c>
      <c r="B184" s="20">
        <v>127.869645102691</v>
      </c>
    </row>
    <row r="185" spans="1:2">
      <c r="A185" s="17">
        <v>38808</v>
      </c>
      <c r="B185" s="20">
        <v>126.023273949575</v>
      </c>
    </row>
    <row r="186" spans="1:2">
      <c r="A186" s="17">
        <v>38838</v>
      </c>
      <c r="B186" s="20">
        <v>125.318536700819</v>
      </c>
    </row>
    <row r="187" spans="1:2">
      <c r="A187" s="17">
        <v>38869</v>
      </c>
      <c r="B187" s="20">
        <v>123.757623945829</v>
      </c>
    </row>
    <row r="188" spans="1:2">
      <c r="A188" s="17">
        <v>38899</v>
      </c>
      <c r="B188" s="20">
        <v>122.62700062205499</v>
      </c>
    </row>
    <row r="189" spans="1:2">
      <c r="A189" s="17">
        <v>38930</v>
      </c>
      <c r="B189" s="20">
        <v>121.590467576753</v>
      </c>
    </row>
    <row r="190" spans="1:2">
      <c r="A190" s="17">
        <v>38961</v>
      </c>
      <c r="B190" s="20">
        <v>120.626346572489</v>
      </c>
    </row>
    <row r="191" spans="1:2">
      <c r="A191" s="17">
        <v>38991</v>
      </c>
      <c r="B191" s="20">
        <v>120.34635296486601</v>
      </c>
    </row>
    <row r="192" spans="1:2">
      <c r="A192" s="17">
        <v>39022</v>
      </c>
      <c r="B192" s="20">
        <v>119.842022751595</v>
      </c>
    </row>
    <row r="193" spans="1:2">
      <c r="A193" s="17">
        <v>39052</v>
      </c>
      <c r="B193" s="20">
        <v>118.654409753908</v>
      </c>
    </row>
    <row r="194" spans="1:2">
      <c r="A194" s="17">
        <v>39083</v>
      </c>
      <c r="B194" s="20">
        <v>118.163889232241</v>
      </c>
    </row>
    <row r="195" spans="1:2">
      <c r="A195" s="17">
        <v>39114</v>
      </c>
      <c r="B195" s="20">
        <v>117.881701089046</v>
      </c>
    </row>
    <row r="196" spans="1:2">
      <c r="A196" s="17">
        <v>39142</v>
      </c>
      <c r="B196" s="20">
        <v>118.59089482263799</v>
      </c>
    </row>
    <row r="197" spans="1:2">
      <c r="A197" s="17">
        <v>39173</v>
      </c>
      <c r="B197" s="20">
        <v>116.675396866931</v>
      </c>
    </row>
    <row r="198" spans="1:2">
      <c r="A198" s="17">
        <v>39203</v>
      </c>
      <c r="B198" s="20">
        <v>113.97472010369499</v>
      </c>
    </row>
    <row r="199" spans="1:2">
      <c r="A199" s="17">
        <v>39234</v>
      </c>
      <c r="B199" s="20">
        <v>111.474717996724</v>
      </c>
    </row>
    <row r="200" spans="1:2">
      <c r="A200" s="17">
        <v>39264</v>
      </c>
      <c r="B200" s="20">
        <v>111.07078909458099</v>
      </c>
    </row>
    <row r="201" spans="1:2">
      <c r="A201" s="17">
        <v>39295</v>
      </c>
      <c r="B201" s="20">
        <v>109.74268225680201</v>
      </c>
    </row>
    <row r="202" spans="1:2">
      <c r="A202" s="17">
        <v>39326</v>
      </c>
      <c r="B202" s="20">
        <v>108.51181143627599</v>
      </c>
    </row>
    <row r="203" spans="1:2">
      <c r="A203" s="17">
        <v>39356</v>
      </c>
      <c r="B203" s="20">
        <v>106.554916650053</v>
      </c>
    </row>
    <row r="204" spans="1:2">
      <c r="A204" s="17">
        <v>39387</v>
      </c>
      <c r="B204" s="20">
        <v>104.165897554485</v>
      </c>
    </row>
    <row r="205" spans="1:2">
      <c r="A205" s="17">
        <v>39417</v>
      </c>
      <c r="B205" s="20">
        <v>102.454262416482</v>
      </c>
    </row>
    <row r="206" spans="1:2">
      <c r="A206" s="17">
        <v>39448</v>
      </c>
      <c r="B206" s="20">
        <v>100.378573263581</v>
      </c>
    </row>
    <row r="207" spans="1:2">
      <c r="A207" s="17">
        <v>39479</v>
      </c>
      <c r="B207" s="20">
        <v>98.644868707388994</v>
      </c>
    </row>
    <row r="208" spans="1:2">
      <c r="A208" s="17">
        <v>39508</v>
      </c>
      <c r="B208" s="20">
        <v>97.923761864696004</v>
      </c>
    </row>
    <row r="209" spans="1:2">
      <c r="A209" s="17">
        <v>39539</v>
      </c>
      <c r="B209" s="20">
        <v>96.268603173738995</v>
      </c>
    </row>
    <row r="210" spans="1:2">
      <c r="A210" s="17">
        <v>39569</v>
      </c>
      <c r="B210" s="20">
        <v>94.587452808197995</v>
      </c>
    </row>
    <row r="211" spans="1:2">
      <c r="A211" s="17">
        <v>39600</v>
      </c>
      <c r="B211" s="20">
        <v>93.363414192744003</v>
      </c>
    </row>
    <row r="212" spans="1:2">
      <c r="A212" s="17">
        <v>39630</v>
      </c>
      <c r="B212" s="20">
        <v>92.301240685984993</v>
      </c>
    </row>
    <row r="213" spans="1:2">
      <c r="A213" s="17">
        <v>39661</v>
      </c>
      <c r="B213" s="20">
        <v>90.415455928187995</v>
      </c>
    </row>
    <row r="214" spans="1:2">
      <c r="A214" s="17">
        <v>39692</v>
      </c>
      <c r="B214" s="20">
        <v>87.784017338246002</v>
      </c>
    </row>
    <row r="215" spans="1:2">
      <c r="A215" s="17">
        <v>39722</v>
      </c>
      <c r="B215" s="20">
        <v>84.558235833969988</v>
      </c>
    </row>
    <row r="216" spans="1:2">
      <c r="A216" s="17">
        <v>39753</v>
      </c>
      <c r="B216" s="20">
        <v>82.516239970561998</v>
      </c>
    </row>
    <row r="217" spans="1:2">
      <c r="A217" s="17">
        <v>39783</v>
      </c>
      <c r="B217" s="20">
        <v>80.245245938997002</v>
      </c>
    </row>
    <row r="218" spans="1:2">
      <c r="A218" s="17">
        <v>39814</v>
      </c>
      <c r="B218" s="20">
        <v>77.690831170563001</v>
      </c>
    </row>
    <row r="219" spans="1:2">
      <c r="A219" s="17">
        <v>39845</v>
      </c>
      <c r="B219" s="20">
        <v>75.445301876087001</v>
      </c>
    </row>
    <row r="220" spans="1:2">
      <c r="A220" s="17">
        <v>39873</v>
      </c>
      <c r="B220" s="20">
        <v>73.137629606098002</v>
      </c>
    </row>
    <row r="221" spans="1:2">
      <c r="A221" s="17">
        <v>39904</v>
      </c>
      <c r="B221" s="20">
        <v>72.202846577537997</v>
      </c>
    </row>
    <row r="222" spans="1:2">
      <c r="A222" s="17">
        <v>39934</v>
      </c>
      <c r="B222" s="20">
        <v>71.66869844036701</v>
      </c>
    </row>
    <row r="223" spans="1:2">
      <c r="A223" s="17">
        <v>39965</v>
      </c>
      <c r="B223" s="20">
        <v>69.904803739396002</v>
      </c>
    </row>
    <row r="224" spans="1:2">
      <c r="A224" s="17">
        <v>39995</v>
      </c>
      <c r="B224" s="20">
        <v>69.309771361567002</v>
      </c>
    </row>
    <row r="225" spans="1:2">
      <c r="A225" s="17">
        <v>40026</v>
      </c>
      <c r="B225" s="20">
        <v>69.667486032810999</v>
      </c>
    </row>
    <row r="226" spans="1:2">
      <c r="A226" s="17">
        <v>40057</v>
      </c>
      <c r="B226" s="20">
        <v>70.600428201436998</v>
      </c>
    </row>
    <row r="227" spans="1:2">
      <c r="A227" s="17">
        <v>40087</v>
      </c>
      <c r="B227" s="20">
        <v>71.404447933891007</v>
      </c>
    </row>
    <row r="228" spans="1:2">
      <c r="A228" s="17">
        <v>40118</v>
      </c>
      <c r="B228" s="20">
        <v>71.607354682963006</v>
      </c>
    </row>
    <row r="229" spans="1:2">
      <c r="A229" s="17">
        <v>40148</v>
      </c>
      <c r="B229" s="20">
        <v>72.077751985915</v>
      </c>
    </row>
    <row r="230" spans="1:2">
      <c r="A230" s="17">
        <v>40179</v>
      </c>
      <c r="B230" s="20">
        <v>72.140819602517993</v>
      </c>
    </row>
    <row r="231" spans="1:2">
      <c r="A231" s="17">
        <v>40210</v>
      </c>
      <c r="B231" s="20">
        <v>71.564975842083996</v>
      </c>
    </row>
    <row r="232" spans="1:2">
      <c r="A232" s="17">
        <v>40238</v>
      </c>
      <c r="B232" s="20">
        <v>70.157552709330005</v>
      </c>
    </row>
    <row r="233" spans="1:2">
      <c r="A233" s="17">
        <v>40269</v>
      </c>
      <c r="B233" s="20">
        <v>70.287472358206998</v>
      </c>
    </row>
    <row r="234" spans="1:2">
      <c r="A234" s="17">
        <v>40299</v>
      </c>
      <c r="B234" s="20">
        <v>69.967241123996004</v>
      </c>
    </row>
    <row r="235" spans="1:2">
      <c r="A235" s="17">
        <v>40330</v>
      </c>
      <c r="B235" s="20">
        <v>70.281721920649005</v>
      </c>
    </row>
    <row r="236" spans="1:2">
      <c r="A236" s="17">
        <v>40360</v>
      </c>
      <c r="B236" s="20">
        <v>70.011446445610005</v>
      </c>
    </row>
    <row r="237" spans="1:2">
      <c r="A237" s="17">
        <v>40391</v>
      </c>
      <c r="B237" s="20">
        <v>69.355909079582005</v>
      </c>
    </row>
    <row r="238" spans="1:2">
      <c r="A238" s="17">
        <v>40422</v>
      </c>
      <c r="B238" s="20">
        <v>68.298356374913993</v>
      </c>
    </row>
    <row r="239" spans="1:2">
      <c r="A239" s="17">
        <v>40452</v>
      </c>
      <c r="B239" s="20">
        <v>67.729995188903004</v>
      </c>
    </row>
    <row r="240" spans="1:2">
      <c r="A240" s="17">
        <v>40483</v>
      </c>
      <c r="B240" s="20">
        <v>67.383015358415008</v>
      </c>
    </row>
    <row r="241" spans="1:2">
      <c r="A241" s="17">
        <v>40513</v>
      </c>
      <c r="B241" s="20">
        <v>67.798740815538991</v>
      </c>
    </row>
    <row r="242" spans="1:2">
      <c r="A242" s="17">
        <v>40544</v>
      </c>
      <c r="B242" s="20">
        <v>68.064726664392992</v>
      </c>
    </row>
    <row r="243" spans="1:2">
      <c r="A243" s="17">
        <v>40575</v>
      </c>
      <c r="B243" s="20">
        <v>68.685771397243997</v>
      </c>
    </row>
    <row r="244" spans="1:2">
      <c r="A244" s="17">
        <v>40603</v>
      </c>
      <c r="B244" s="20">
        <v>67.752979306247994</v>
      </c>
    </row>
    <row r="245" spans="1:2">
      <c r="A245" s="17">
        <v>40634</v>
      </c>
      <c r="B245" s="20">
        <v>66.868142442327994</v>
      </c>
    </row>
    <row r="246" spans="1:2">
      <c r="A246" s="17">
        <v>40664</v>
      </c>
      <c r="B246" s="20">
        <v>67.177920541806003</v>
      </c>
    </row>
    <row r="247" spans="1:2">
      <c r="A247" s="17">
        <v>40695</v>
      </c>
      <c r="B247" s="20">
        <v>69.458182991787993</v>
      </c>
    </row>
    <row r="248" spans="1:2">
      <c r="A248" s="17">
        <v>40725</v>
      </c>
      <c r="B248" s="20">
        <v>71.256840772474007</v>
      </c>
    </row>
    <row r="249" spans="1:2">
      <c r="A249" s="17">
        <v>40756</v>
      </c>
      <c r="B249" s="20">
        <v>71.295208173759988</v>
      </c>
    </row>
    <row r="250" spans="1:2">
      <c r="A250" s="17">
        <v>40787</v>
      </c>
      <c r="B250" s="20">
        <v>71.809725386766999</v>
      </c>
    </row>
    <row r="251" spans="1:2">
      <c r="A251" s="17">
        <v>40817</v>
      </c>
      <c r="B251" s="20">
        <v>71.202915125657</v>
      </c>
    </row>
    <row r="252" spans="1:2">
      <c r="A252" s="17">
        <v>40848</v>
      </c>
      <c r="B252" s="20">
        <v>71.137633303314999</v>
      </c>
    </row>
    <row r="253" spans="1:2">
      <c r="A253" s="17">
        <v>40878</v>
      </c>
      <c r="B253" s="20">
        <v>70.401451549773</v>
      </c>
    </row>
    <row r="254" spans="1:2">
      <c r="A254" s="17">
        <v>40909</v>
      </c>
      <c r="B254" s="20">
        <v>70.920923200600001</v>
      </c>
    </row>
    <row r="255" spans="1:2">
      <c r="A255" s="17">
        <v>40940</v>
      </c>
      <c r="B255" s="20">
        <v>71.206665809664003</v>
      </c>
    </row>
    <row r="256" spans="1:2">
      <c r="A256" s="17">
        <v>40969</v>
      </c>
      <c r="B256" s="20">
        <v>70.797661735909003</v>
      </c>
    </row>
    <row r="257" spans="1:2">
      <c r="A257" s="17">
        <v>41000</v>
      </c>
      <c r="B257" s="20">
        <v>70.198789440807005</v>
      </c>
    </row>
    <row r="258" spans="1:2">
      <c r="A258" s="17">
        <v>41030</v>
      </c>
      <c r="B258" s="20">
        <v>72.535090645004999</v>
      </c>
    </row>
    <row r="259" spans="1:2">
      <c r="A259" s="17">
        <v>41061</v>
      </c>
      <c r="B259" s="20">
        <v>74.806718935548005</v>
      </c>
    </row>
    <row r="260" spans="1:2">
      <c r="A260" s="17">
        <v>41091</v>
      </c>
      <c r="B260" s="20">
        <v>76.095556502997994</v>
      </c>
    </row>
    <row r="261" spans="1:2">
      <c r="A261" s="17">
        <v>41122</v>
      </c>
      <c r="B261" s="20">
        <v>77.057622297731996</v>
      </c>
    </row>
    <row r="262" spans="1:2">
      <c r="A262" s="17">
        <v>41153</v>
      </c>
      <c r="B262" s="20">
        <v>77.76180930788</v>
      </c>
    </row>
    <row r="263" spans="1:2">
      <c r="A263" s="17">
        <v>41183</v>
      </c>
      <c r="B263" s="20">
        <v>79.143152435808005</v>
      </c>
    </row>
    <row r="264" spans="1:2">
      <c r="A264" s="17">
        <v>41214</v>
      </c>
      <c r="B264" s="20">
        <v>80.150218794202999</v>
      </c>
    </row>
    <row r="265" spans="1:2">
      <c r="A265" s="17">
        <v>41244</v>
      </c>
      <c r="B265" s="20">
        <v>81.325099912534</v>
      </c>
    </row>
    <row r="266" spans="1:2">
      <c r="A266" s="17">
        <v>41275</v>
      </c>
      <c r="B266" s="20">
        <v>82.236179990635009</v>
      </c>
    </row>
    <row r="267" spans="1:2">
      <c r="A267" s="17">
        <v>41306</v>
      </c>
      <c r="B267" s="20">
        <v>82.460761906925001</v>
      </c>
    </row>
    <row r="268" spans="1:2">
      <c r="A268" s="17">
        <v>41334</v>
      </c>
      <c r="B268" s="20">
        <v>84.141060798959998</v>
      </c>
    </row>
    <row r="269" spans="1:2">
      <c r="A269" s="17">
        <v>41365</v>
      </c>
      <c r="B269" s="20">
        <v>85.041735620519006</v>
      </c>
    </row>
    <row r="270" spans="1:2">
      <c r="A270" s="17">
        <v>41395</v>
      </c>
      <c r="B270" s="20">
        <v>87.065659100611001</v>
      </c>
    </row>
    <row r="271" spans="1:2">
      <c r="A271" s="17">
        <v>41426</v>
      </c>
      <c r="B271" s="20">
        <v>87.781421630718995</v>
      </c>
    </row>
    <row r="272" spans="1:2">
      <c r="A272" s="17">
        <v>41456</v>
      </c>
      <c r="B272" s="20">
        <v>88.879790603318995</v>
      </c>
    </row>
    <row r="273" spans="1:2">
      <c r="A273" s="17">
        <v>41487</v>
      </c>
      <c r="B273" s="20">
        <v>89.944229355546</v>
      </c>
    </row>
    <row r="274" spans="1:2">
      <c r="A274" s="17">
        <v>41518</v>
      </c>
      <c r="B274" s="20">
        <v>91.511488751151006</v>
      </c>
    </row>
    <row r="275" spans="1:2">
      <c r="A275" s="17">
        <v>41548</v>
      </c>
      <c r="B275" s="20">
        <v>93.065859931494003</v>
      </c>
    </row>
    <row r="276" spans="1:2">
      <c r="A276" s="17">
        <v>41579</v>
      </c>
      <c r="B276" s="20">
        <v>94.228535881562991</v>
      </c>
    </row>
    <row r="277" spans="1:2">
      <c r="A277" s="17">
        <v>41609</v>
      </c>
      <c r="B277" s="20">
        <v>95.025628396165004</v>
      </c>
    </row>
    <row r="278" spans="1:2">
      <c r="A278" s="17">
        <v>41640</v>
      </c>
      <c r="B278" s="20">
        <v>95.259157954566007</v>
      </c>
    </row>
    <row r="279" spans="1:2">
      <c r="A279" s="17">
        <v>41671</v>
      </c>
      <c r="B279" s="20">
        <v>95.345155406065004</v>
      </c>
    </row>
    <row r="280" spans="1:2">
      <c r="A280" s="17">
        <v>41699</v>
      </c>
      <c r="B280" s="20">
        <v>96.630437193140011</v>
      </c>
    </row>
    <row r="281" spans="1:2">
      <c r="A281" s="17">
        <v>41730</v>
      </c>
      <c r="B281" s="20">
        <v>96.92019727866699</v>
      </c>
    </row>
    <row r="282" spans="1:2">
      <c r="A282" s="17">
        <v>41760</v>
      </c>
      <c r="B282" s="20">
        <v>96.911193253442008</v>
      </c>
    </row>
    <row r="283" spans="1:2">
      <c r="A283" s="17">
        <v>41791</v>
      </c>
      <c r="B283" s="20">
        <v>96.427074872719999</v>
      </c>
    </row>
    <row r="284" spans="1:2">
      <c r="A284" s="17">
        <v>41821</v>
      </c>
      <c r="B284" s="20">
        <v>96.223478962457008</v>
      </c>
    </row>
    <row r="285" spans="1:2">
      <c r="A285" s="17">
        <v>41852</v>
      </c>
      <c r="B285" s="20">
        <v>96.275491876467996</v>
      </c>
    </row>
    <row r="286" spans="1:2">
      <c r="A286" s="17">
        <v>41883</v>
      </c>
      <c r="B286" s="20">
        <v>96.289725214678995</v>
      </c>
    </row>
    <row r="287" spans="1:2">
      <c r="A287" s="17">
        <v>41913</v>
      </c>
      <c r="B287" s="20">
        <v>96.791114500841005</v>
      </c>
    </row>
    <row r="288" spans="1:2">
      <c r="A288" s="17">
        <v>41944</v>
      </c>
      <c r="B288" s="20">
        <v>97.019287768344995</v>
      </c>
    </row>
    <row r="289" spans="1:2">
      <c r="A289" s="17">
        <v>41974</v>
      </c>
      <c r="B289" s="20">
        <v>97.518810664501984</v>
      </c>
    </row>
    <row r="290" spans="1:2">
      <c r="A290" s="17">
        <v>42005</v>
      </c>
      <c r="B290" s="20">
        <v>98.231923645874005</v>
      </c>
    </row>
    <row r="291" spans="1:2">
      <c r="A291" s="17">
        <v>42036</v>
      </c>
      <c r="B291" s="20">
        <v>99.112980239060008</v>
      </c>
    </row>
    <row r="292" spans="1:2">
      <c r="A292" s="17">
        <v>42064</v>
      </c>
      <c r="B292" s="20">
        <v>100.37321805106701</v>
      </c>
    </row>
    <row r="293" spans="1:2">
      <c r="A293" s="17">
        <v>42095</v>
      </c>
      <c r="B293" s="20">
        <v>101.007283343384</v>
      </c>
    </row>
    <row r="294" spans="1:2">
      <c r="A294" s="17">
        <v>42125</v>
      </c>
      <c r="B294" s="20">
        <v>101.330984547304</v>
      </c>
    </row>
    <row r="295" spans="1:2">
      <c r="A295" s="17">
        <v>42156</v>
      </c>
      <c r="B295" s="20">
        <v>101.571479871245</v>
      </c>
    </row>
    <row r="296" spans="1:2">
      <c r="A296" s="17">
        <v>42186</v>
      </c>
      <c r="B296" s="20">
        <v>101.44709174454701</v>
      </c>
    </row>
    <row r="297" spans="1:2">
      <c r="A297" s="17">
        <v>42217</v>
      </c>
      <c r="B297" s="20">
        <v>101.50685692396</v>
      </c>
    </row>
    <row r="298" spans="1:2">
      <c r="A298" s="17">
        <v>42248</v>
      </c>
      <c r="B298" s="20">
        <v>101.77588044965999</v>
      </c>
    </row>
    <row r="299" spans="1:2">
      <c r="A299" s="17">
        <v>42278</v>
      </c>
      <c r="B299" s="20">
        <v>102.008691847862</v>
      </c>
    </row>
    <row r="300" spans="1:2">
      <c r="A300" s="17">
        <v>42309</v>
      </c>
      <c r="B300" s="20">
        <v>103.16588716024799</v>
      </c>
    </row>
    <row r="301" spans="1:2">
      <c r="A301" s="17">
        <v>42339</v>
      </c>
      <c r="B301" s="20">
        <v>104.151224409153</v>
      </c>
    </row>
    <row r="302" spans="1:2">
      <c r="A302" s="17">
        <v>42370</v>
      </c>
      <c r="B302" s="20">
        <v>104.88649940048799</v>
      </c>
    </row>
    <row r="303" spans="1:2">
      <c r="A303" s="17">
        <v>42401</v>
      </c>
      <c r="B303" s="20">
        <v>105.21714651934299</v>
      </c>
    </row>
    <row r="304" spans="1:2">
      <c r="A304" s="17">
        <v>42430</v>
      </c>
      <c r="B304" s="20">
        <v>105.89301425466499</v>
      </c>
    </row>
    <row r="305" spans="1:2">
      <c r="A305" s="17">
        <v>42461</v>
      </c>
      <c r="B305" s="20">
        <v>106.103033712393</v>
      </c>
    </row>
    <row r="306" spans="1:2">
      <c r="A306" s="17">
        <v>42491</v>
      </c>
      <c r="B306" s="20">
        <v>106.30533068697599</v>
      </c>
    </row>
    <row r="307" spans="1:2">
      <c r="A307" s="17">
        <v>42522</v>
      </c>
      <c r="B307" s="20">
        <v>106.63875698947099</v>
      </c>
    </row>
    <row r="308" spans="1:2">
      <c r="A308" s="17">
        <v>42552</v>
      </c>
      <c r="B308" s="20">
        <v>107.35390876101</v>
      </c>
    </row>
    <row r="309" spans="1:2">
      <c r="A309" s="17">
        <v>42583</v>
      </c>
      <c r="B309" s="20">
        <v>107.829844249525</v>
      </c>
    </row>
    <row r="310" spans="1:2">
      <c r="A310" s="17">
        <v>42614</v>
      </c>
      <c r="B310" s="20">
        <v>108.484118358758</v>
      </c>
    </row>
    <row r="311" spans="1:2">
      <c r="A311" s="17">
        <v>42644</v>
      </c>
      <c r="B311" s="20">
        <v>109.09399988022301</v>
      </c>
    </row>
    <row r="312" spans="1:2">
      <c r="A312" s="17">
        <v>42675</v>
      </c>
      <c r="B312" s="20">
        <v>110.02034101976601</v>
      </c>
    </row>
    <row r="313" spans="1:2">
      <c r="A313" s="17">
        <v>42705</v>
      </c>
      <c r="B313" s="20">
        <v>110.57977682136601</v>
      </c>
    </row>
    <row r="314" spans="1:2">
      <c r="A314" s="17">
        <v>42736</v>
      </c>
      <c r="B314" s="20">
        <v>110.96798549346799</v>
      </c>
    </row>
    <row r="315" spans="1:2">
      <c r="A315" s="17">
        <v>42767</v>
      </c>
      <c r="B315" s="20">
        <v>111.570541490163</v>
      </c>
    </row>
    <row r="316" spans="1:2">
      <c r="A316" s="17">
        <v>42795</v>
      </c>
      <c r="B316" s="20">
        <v>113.235282978911</v>
      </c>
    </row>
    <row r="317" spans="1:2">
      <c r="A317" s="17">
        <v>42826</v>
      </c>
      <c r="B317" s="20">
        <v>113.90329792837299</v>
      </c>
    </row>
    <row r="318" spans="1:2">
      <c r="A318" s="17">
        <v>42856</v>
      </c>
      <c r="B318" s="20">
        <v>114.240000782962</v>
      </c>
    </row>
    <row r="319" spans="1:2">
      <c r="A319" s="17">
        <v>42887</v>
      </c>
      <c r="B319" s="20">
        <v>114.90577360133899</v>
      </c>
    </row>
    <row r="320" spans="1:2">
      <c r="A320" s="17">
        <v>42917</v>
      </c>
      <c r="B320" s="20">
        <v>115.247997554188</v>
      </c>
    </row>
    <row r="321" spans="1:2">
      <c r="A321" s="17">
        <v>42948</v>
      </c>
      <c r="B321" s="20">
        <v>115.78457886234399</v>
      </c>
    </row>
    <row r="322" spans="1:2">
      <c r="A322" s="17">
        <v>42979</v>
      </c>
      <c r="B322" s="20">
        <v>116.12639159370501</v>
      </c>
    </row>
    <row r="323" spans="1:2">
      <c r="A323" s="17">
        <v>43009</v>
      </c>
      <c r="B323" s="20">
        <v>117.04511236544701</v>
      </c>
    </row>
    <row r="324" spans="1:2">
      <c r="A324" s="17">
        <v>43040</v>
      </c>
      <c r="B324" s="20">
        <v>117.654631291081</v>
      </c>
    </row>
    <row r="325" spans="1:2">
      <c r="A325" s="17">
        <v>43070</v>
      </c>
      <c r="B325" s="20">
        <v>118.34048921009899</v>
      </c>
    </row>
    <row r="326" spans="1:2">
      <c r="A326" s="17">
        <v>43101</v>
      </c>
      <c r="B326" s="20">
        <v>119.24862580641</v>
      </c>
    </row>
    <row r="327" spans="1:2">
      <c r="A327" s="17">
        <v>43132</v>
      </c>
      <c r="B327" s="20">
        <v>120.65252295041701</v>
      </c>
    </row>
    <row r="328" spans="1:2">
      <c r="A328" s="17">
        <v>43160</v>
      </c>
      <c r="B328" s="20">
        <v>121.762427851111</v>
      </c>
    </row>
    <row r="329" spans="1:2">
      <c r="A329" s="17">
        <v>43191</v>
      </c>
      <c r="B329" s="20">
        <v>122.02468988519101</v>
      </c>
    </row>
    <row r="330" spans="1:2">
      <c r="A330" s="17">
        <v>43221</v>
      </c>
      <c r="B330" s="20">
        <v>122.070874370369</v>
      </c>
    </row>
    <row r="331" spans="1:2">
      <c r="A331" s="17">
        <v>43252</v>
      </c>
      <c r="B331" s="20">
        <v>122.142426527114</v>
      </c>
    </row>
    <row r="332" spans="1:2">
      <c r="A332" s="17">
        <v>43282</v>
      </c>
      <c r="B332" s="20">
        <v>122.31019649541</v>
      </c>
    </row>
    <row r="333" spans="1:2">
      <c r="A333" s="17">
        <v>43313</v>
      </c>
      <c r="B333" s="20">
        <v>122.89592973457898</v>
      </c>
    </row>
    <row r="334" spans="1:2">
      <c r="A334" s="17">
        <v>43344</v>
      </c>
      <c r="B334" s="20">
        <v>123.424979735988</v>
      </c>
    </row>
    <row r="335" spans="1:2">
      <c r="A335" s="17">
        <v>43374</v>
      </c>
      <c r="B335" s="20">
        <v>123.927469100856</v>
      </c>
    </row>
    <row r="336" spans="1:2">
      <c r="A336" s="17">
        <v>43405</v>
      </c>
      <c r="B336" s="20">
        <v>124.285872970984</v>
      </c>
    </row>
    <row r="337" spans="1:2">
      <c r="A337" s="17">
        <v>43435</v>
      </c>
      <c r="B337" s="20">
        <v>124.512070210812</v>
      </c>
    </row>
    <row r="338" spans="1:2">
      <c r="A338" s="17">
        <v>43466</v>
      </c>
      <c r="B338" s="20">
        <v>125.013423690891</v>
      </c>
    </row>
    <row r="339" spans="1:2">
      <c r="A339" s="17">
        <v>43497</v>
      </c>
      <c r="B339" s="20">
        <v>125.18923958499799</v>
      </c>
    </row>
    <row r="340" spans="1:2">
      <c r="A340" s="17">
        <v>43525</v>
      </c>
      <c r="B340" s="20">
        <v>125.58850978371599</v>
      </c>
    </row>
    <row r="341" spans="1:2">
      <c r="A341" s="17">
        <v>43556</v>
      </c>
      <c r="B341" s="20">
        <v>126.001829550487</v>
      </c>
    </row>
    <row r="342" spans="1:2">
      <c r="A342" s="17">
        <v>43586</v>
      </c>
      <c r="B342" s="20">
        <v>126.818086513957</v>
      </c>
    </row>
    <row r="343" spans="1:2">
      <c r="A343" s="17">
        <v>43617</v>
      </c>
      <c r="B343" s="20">
        <v>127.35585674796199</v>
      </c>
    </row>
    <row r="344" spans="1:2">
      <c r="A344" s="17">
        <v>43647</v>
      </c>
      <c r="B344" s="20">
        <v>127.56621806525601</v>
      </c>
    </row>
    <row r="345" spans="1:2">
      <c r="A345" s="17">
        <v>43678</v>
      </c>
      <c r="B345" s="20">
        <v>127.51202254461501</v>
      </c>
    </row>
    <row r="346" spans="1:2">
      <c r="A346" s="17">
        <v>43709</v>
      </c>
      <c r="B346" s="20">
        <v>127.782245773539</v>
      </c>
    </row>
    <row r="347" spans="1:2">
      <c r="A347" s="17">
        <v>43739</v>
      </c>
      <c r="B347" s="20">
        <v>127.68140740467699</v>
      </c>
    </row>
    <row r="348" spans="1:2">
      <c r="A348" s="17">
        <v>43770</v>
      </c>
      <c r="B348" s="20">
        <v>128.044347772055</v>
      </c>
    </row>
    <row r="349" spans="1:2">
      <c r="A349" s="17">
        <v>43800</v>
      </c>
      <c r="B349" s="20">
        <v>128.65941317913402</v>
      </c>
    </row>
    <row r="350" spans="1:2">
      <c r="A350" s="17">
        <v>43831</v>
      </c>
      <c r="B350" s="20">
        <v>129.19985098758002</v>
      </c>
    </row>
    <row r="351" spans="1:2">
      <c r="A351" s="17">
        <v>43862</v>
      </c>
      <c r="B351" s="20">
        <v>129.68583601972799</v>
      </c>
    </row>
    <row r="352" spans="1:2">
      <c r="A352" s="17">
        <v>43891</v>
      </c>
      <c r="B352" s="20">
        <v>130.670110844199</v>
      </c>
    </row>
    <row r="353" spans="1:2">
      <c r="A353" s="17">
        <v>43922</v>
      </c>
      <c r="B353" s="20">
        <v>130.53506851424299</v>
      </c>
    </row>
    <row r="354" spans="1:2">
      <c r="A354" s="17">
        <v>43952</v>
      </c>
      <c r="B354" s="20">
        <v>130.51443277662702</v>
      </c>
    </row>
    <row r="355" spans="1:2">
      <c r="A355" s="17">
        <v>43983</v>
      </c>
      <c r="B355" s="20">
        <v>131.195629519774</v>
      </c>
    </row>
    <row r="356" spans="1:2">
      <c r="A356" s="17">
        <v>44013</v>
      </c>
      <c r="B356" s="20">
        <v>132.71114561713998</v>
      </c>
    </row>
    <row r="357" spans="1:2">
      <c r="A357" s="17">
        <v>44044</v>
      </c>
      <c r="B357" s="20">
        <v>134.194374886622</v>
      </c>
    </row>
    <row r="358" spans="1:2">
      <c r="A358" s="17">
        <v>44075</v>
      </c>
      <c r="B358" s="20">
        <v>135.858163232789</v>
      </c>
    </row>
    <row r="359" spans="1:2">
      <c r="A359" s="17">
        <v>44105</v>
      </c>
      <c r="B359" s="20">
        <v>137.72999116301</v>
      </c>
    </row>
    <row r="360" spans="1:2">
      <c r="A360" s="17">
        <v>44136</v>
      </c>
      <c r="B360" s="20">
        <v>139.72467654068998</v>
      </c>
    </row>
    <row r="361" spans="1:2">
      <c r="A361" s="17">
        <v>44166</v>
      </c>
      <c r="B361" s="20">
        <v>141.57933628245999</v>
      </c>
    </row>
    <row r="362" spans="1:2">
      <c r="A362" s="17">
        <v>44197</v>
      </c>
      <c r="B362" s="20">
        <v>143.22637685943101</v>
      </c>
    </row>
    <row r="363" spans="1:2">
      <c r="A363" s="17">
        <v>44228</v>
      </c>
      <c r="B363" s="20">
        <v>144.875582423384</v>
      </c>
    </row>
    <row r="364" spans="1:2">
      <c r="A364" s="17">
        <v>44256</v>
      </c>
      <c r="B364" s="20">
        <v>146.72909315316602</v>
      </c>
    </row>
    <row r="365" spans="1:2">
      <c r="A365" s="17">
        <v>44287</v>
      </c>
      <c r="B365" s="20">
        <v>148.46063569605101</v>
      </c>
    </row>
    <row r="366" spans="1:2">
      <c r="A366" s="17">
        <v>44317</v>
      </c>
      <c r="B366" s="20">
        <v>150.601580368226</v>
      </c>
    </row>
    <row r="367" spans="1:2">
      <c r="A367" s="17">
        <v>44348</v>
      </c>
      <c r="B367" s="20">
        <v>152.65973918752198</v>
      </c>
    </row>
    <row r="368" spans="1:2">
      <c r="A368" s="17">
        <v>44378</v>
      </c>
    </row>
    <row r="369" spans="1:1">
      <c r="A369" s="17">
        <v>44409</v>
      </c>
    </row>
    <row r="370" spans="1:1">
      <c r="A370" s="17">
        <v>44440</v>
      </c>
    </row>
    <row r="371" spans="1:1">
      <c r="A371" s="17">
        <v>44470</v>
      </c>
    </row>
    <row r="372" spans="1:1">
      <c r="A372" s="17">
        <v>44501</v>
      </c>
    </row>
    <row r="373" spans="1:1">
      <c r="A373" s="17">
        <v>44531</v>
      </c>
    </row>
    <row r="374" spans="1:1">
      <c r="A374" s="17">
        <v>44562</v>
      </c>
    </row>
    <row r="375" spans="1:1">
      <c r="A375" s="17">
        <v>44593</v>
      </c>
    </row>
    <row r="376" spans="1:1">
      <c r="A376" s="17">
        <v>44621</v>
      </c>
    </row>
    <row r="377" spans="1:1">
      <c r="A377" s="17">
        <v>44652</v>
      </c>
    </row>
    <row r="378" spans="1:1">
      <c r="A378" s="17">
        <v>44682</v>
      </c>
    </row>
    <row r="379" spans="1:1">
      <c r="A379" s="17">
        <v>44713</v>
      </c>
    </row>
    <row r="380" spans="1:1">
      <c r="A380" s="17">
        <v>44743</v>
      </c>
    </row>
    <row r="381" spans="1:1">
      <c r="A381" s="17">
        <v>44774</v>
      </c>
    </row>
    <row r="382" spans="1:1">
      <c r="A382" s="17">
        <v>44805</v>
      </c>
    </row>
    <row r="383" spans="1:1">
      <c r="A383" s="17">
        <v>44835</v>
      </c>
    </row>
    <row r="384" spans="1:1">
      <c r="A384" s="17">
        <v>44866</v>
      </c>
    </row>
    <row r="385" spans="1:1">
      <c r="A385" s="17">
        <v>44896</v>
      </c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CMA</vt:lpstr>
      <vt:lpstr>Market Index</vt:lpstr>
    </vt:vector>
  </TitlesOfParts>
  <Company>Bailey Custom Homes,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Bailey</dc:creator>
  <cp:lastModifiedBy>Rick Bailey</cp:lastModifiedBy>
  <cp:lastPrinted>2018-09-07T16:43:17Z</cp:lastPrinted>
  <dcterms:created xsi:type="dcterms:W3CDTF">2014-02-04T20:41:26Z</dcterms:created>
  <dcterms:modified xsi:type="dcterms:W3CDTF">2021-09-08T21:50:38Z</dcterms:modified>
</cp:coreProperties>
</file>